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15" windowHeight="8700" activeTab="0"/>
  </bookViews>
  <sheets>
    <sheet name="Sverigeranking" sheetId="1" r:id="rId1"/>
    <sheet name="Junior o Miniorranking" sheetId="2" r:id="rId2"/>
    <sheet name="Seriespelsranking" sheetId="3" r:id="rId3"/>
  </sheets>
  <definedNames>
    <definedName name="_xlnm.Print_Area" localSheetId="1">'Junior o Miniorranking'!$A$22:$X$45</definedName>
    <definedName name="_xlnm.Print_Area" localSheetId="2">'Seriespelsranking'!$A$1:$M$123</definedName>
    <definedName name="_xlnm.Print_Area" localSheetId="0">'Sverigeranking'!$A$1:$X$173</definedName>
    <definedName name="_xlnm.Print_Titles" localSheetId="2">'Seriespelsranking'!$B:$B</definedName>
    <definedName name="_xlnm.Print_Titles" localSheetId="0">'Sverigeranking'!$4:$4</definedName>
  </definedNames>
  <calcPr fullCalcOnLoad="1"/>
</workbook>
</file>

<file path=xl/sharedStrings.xml><?xml version="1.0" encoding="utf-8"?>
<sst xmlns="http://schemas.openxmlformats.org/spreadsheetml/2006/main" count="725" uniqueCount="272">
  <si>
    <t>Plac.</t>
  </si>
  <si>
    <t xml:space="preserve">Kastare </t>
  </si>
  <si>
    <t>Klubb</t>
  </si>
  <si>
    <t>Växjö Open</t>
  </si>
  <si>
    <t>Björkenäs Open</t>
  </si>
  <si>
    <t>Utomhus-SM Dag 1</t>
  </si>
  <si>
    <t>Utomhus-SM Dag 2</t>
  </si>
  <si>
    <t>Carlskrona Cup</t>
  </si>
  <si>
    <t>Ranking-poäng</t>
  </si>
  <si>
    <t>Dynapac Open</t>
  </si>
  <si>
    <t>Åseda Open</t>
  </si>
  <si>
    <t>Höstskon Nybro</t>
  </si>
  <si>
    <t>Novemberkampen</t>
  </si>
  <si>
    <t>Inomhus-SM</t>
  </si>
  <si>
    <t>Smålandsmästaren- utomhus</t>
  </si>
  <si>
    <t>Blekinge - DM Inomhus</t>
  </si>
  <si>
    <t>Växjö Indoor Cup</t>
  </si>
  <si>
    <t>Tingsryds Open</t>
  </si>
  <si>
    <t>Antal täv-lingar</t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</si>
  <si>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Seriespelsranking</t>
    </r>
  </si>
  <si>
    <r>
      <t xml:space="preserve">Svenska Hästskokastarförbundets </t>
    </r>
    <r>
      <rPr>
        <b/>
        <u val="single"/>
        <sz val="12"/>
        <color indexed="8"/>
        <rFont val="Arial"/>
        <family val="2"/>
      </rPr>
      <t>Sverigeranking</t>
    </r>
  </si>
  <si>
    <t>JUNIOR</t>
  </si>
  <si>
    <t>MINIOR</t>
  </si>
  <si>
    <t>Antal serie-resultat</t>
  </si>
  <si>
    <t xml:space="preserve">Ranking-snitt </t>
  </si>
  <si>
    <t>Total-poäng serie-resultat</t>
  </si>
  <si>
    <t>Antal vunna dubblar</t>
  </si>
  <si>
    <t>Antal förlorade dubblar</t>
  </si>
  <si>
    <t>Antal vunna singlar</t>
  </si>
  <si>
    <t>Antal förlorade singlar</t>
  </si>
  <si>
    <t>Uträkning   för</t>
  </si>
  <si>
    <t>statistik vunna resp.</t>
  </si>
  <si>
    <t xml:space="preserve">förlorade </t>
  </si>
  <si>
    <t>dubblar och singlar.</t>
  </si>
  <si>
    <t>Inskrivning resultat</t>
  </si>
  <si>
    <t>Leo Andersson</t>
  </si>
  <si>
    <t>Sandor Bodi</t>
  </si>
  <si>
    <t>Alvesta</t>
  </si>
  <si>
    <t>Maj-Britt Jarl</t>
  </si>
  <si>
    <t>Växjö</t>
  </si>
  <si>
    <t>Gert Karlsson</t>
  </si>
  <si>
    <t>Korpen Åseda</t>
  </si>
  <si>
    <t>Tomas Lindahl</t>
  </si>
  <si>
    <t>Jabir Malghouth</t>
  </si>
  <si>
    <t>Olle Ottosson</t>
  </si>
  <si>
    <t>Bertil Westergren</t>
  </si>
  <si>
    <t>Kent Sundahl</t>
  </si>
  <si>
    <t>Carina Gneupel</t>
  </si>
  <si>
    <t>Sibbamåla</t>
  </si>
  <si>
    <t>Inga-Lill Stühr</t>
  </si>
  <si>
    <t>Lessebo</t>
  </si>
  <si>
    <t>Göran Persson</t>
  </si>
  <si>
    <t>Paul Karlsson</t>
  </si>
  <si>
    <t>Sune Carlsson</t>
  </si>
  <si>
    <t>Leif Sundahl</t>
  </si>
  <si>
    <t>Thomas Dahl</t>
  </si>
  <si>
    <t>Sven-Olof Sjösten</t>
  </si>
  <si>
    <t>Bo Fransson</t>
  </si>
  <si>
    <t>Kent Vikström</t>
  </si>
  <si>
    <t>Jörgen Holmqvist</t>
  </si>
  <si>
    <t>Tingsryd</t>
  </si>
  <si>
    <t>Hans Johansson</t>
  </si>
  <si>
    <t>Robert Johansson</t>
  </si>
  <si>
    <t>Bo Andersson</t>
  </si>
  <si>
    <t>Matz Karlsson</t>
  </si>
  <si>
    <t>Bela Bodi</t>
  </si>
  <si>
    <t>Ingvar Eriksson</t>
  </si>
  <si>
    <t>Roy Johansson</t>
  </si>
  <si>
    <t>Lanternan</t>
  </si>
  <si>
    <t>Ulf Jörgensen</t>
  </si>
  <si>
    <t>Lasse Nilsson</t>
  </si>
  <si>
    <t>Christer Blomgren</t>
  </si>
  <si>
    <t>Kurt Hansen</t>
  </si>
  <si>
    <t>Johan Johansson</t>
  </si>
  <si>
    <t>Hans Lundqvist</t>
  </si>
  <si>
    <t>Morgan Jonasson</t>
  </si>
  <si>
    <t>Kent Vadazi</t>
  </si>
  <si>
    <t>Henry Johansson</t>
  </si>
  <si>
    <t>Lena Berntsson</t>
  </si>
  <si>
    <t>Anders Oskarsson</t>
  </si>
  <si>
    <t>K-G Mårdahl</t>
  </si>
  <si>
    <t>Armin Sisic</t>
  </si>
  <si>
    <t>Kent Davnert</t>
  </si>
  <si>
    <t>Elna Karlsson</t>
  </si>
  <si>
    <t>Jerry Wiksten</t>
  </si>
  <si>
    <t>Arne Nygren</t>
  </si>
  <si>
    <t>Lena Johansson</t>
  </si>
  <si>
    <t>Clara Larsson</t>
  </si>
  <si>
    <t>Bo Trulsson</t>
  </si>
  <si>
    <t>Ulrika Rydell</t>
  </si>
  <si>
    <t>Fredrik Lundin</t>
  </si>
  <si>
    <t>Harald Johansson</t>
  </si>
  <si>
    <t>Kerstin Petersen</t>
  </si>
  <si>
    <t>Anneth Karlsson</t>
  </si>
  <si>
    <t>Ulf Seyer</t>
  </si>
  <si>
    <t>Lasse Brincner</t>
  </si>
  <si>
    <t>Solveig Axelsson</t>
  </si>
  <si>
    <t>Bengt Karlsson</t>
  </si>
  <si>
    <t>Risto Selming</t>
  </si>
  <si>
    <t>Korpen Nybro</t>
  </si>
  <si>
    <t>Roland Sjöstrand</t>
  </si>
  <si>
    <t>Berndt Pettersson</t>
  </si>
  <si>
    <t>Göte Rosberg</t>
  </si>
  <si>
    <t>Ingegerd Sjöstrand</t>
  </si>
  <si>
    <t>Elisabeth Brisendahl</t>
  </si>
  <si>
    <t>Solveig Brincner</t>
  </si>
  <si>
    <t>Conny Fransson</t>
  </si>
  <si>
    <t>Kjell Rydh</t>
  </si>
  <si>
    <t>Allan Persson</t>
  </si>
  <si>
    <t>Tobias Vikström</t>
  </si>
  <si>
    <t>Lukas Eriksson</t>
  </si>
  <si>
    <t>Tobias Gneupel</t>
  </si>
  <si>
    <t>Jonathan Holmqvist</t>
  </si>
  <si>
    <t>Jasir Hussen</t>
  </si>
  <si>
    <t>Mattias Gneupel</t>
  </si>
  <si>
    <t>Peter Olsson</t>
  </si>
  <si>
    <t>Stefan Tollstam</t>
  </si>
  <si>
    <t>Kerstin Johansson</t>
  </si>
  <si>
    <t>Mattias Olsson</t>
  </si>
  <si>
    <t>Ewa Malmqvist</t>
  </si>
  <si>
    <t>Jämjö Hsk</t>
  </si>
  <si>
    <t>Jan Petersson</t>
  </si>
  <si>
    <t>Roy Dahlén</t>
  </si>
  <si>
    <t>Tommy Karlsson</t>
  </si>
  <si>
    <t>Louise Tollstam</t>
  </si>
  <si>
    <t>Niclas Gunnarsson</t>
  </si>
  <si>
    <t>Niclas Nilsson</t>
  </si>
  <si>
    <t>Stephan Carlqvist</t>
  </si>
  <si>
    <t>Roger Johansson</t>
  </si>
  <si>
    <t>Johnny Linder</t>
  </si>
  <si>
    <t>Marianne Karlsson</t>
  </si>
  <si>
    <t>Bernt Olsson</t>
  </si>
  <si>
    <t>Ingvar Andreasson</t>
  </si>
  <si>
    <t>Anders Alriksson</t>
  </si>
  <si>
    <t>Morgan Atle</t>
  </si>
  <si>
    <t>Lars-Åke Karlsson</t>
  </si>
  <si>
    <t>Marie Linder</t>
  </si>
  <si>
    <t>Christian Vadaszi</t>
  </si>
  <si>
    <t>Ida Gunnarsson</t>
  </si>
  <si>
    <t>Sibbamåla IF</t>
  </si>
  <si>
    <t>Ebba Atle</t>
  </si>
  <si>
    <t>Elin Olsson</t>
  </si>
  <si>
    <t>Antal arrangerade tävlingar</t>
  </si>
  <si>
    <t>Emil Milsten</t>
  </si>
  <si>
    <t>Hans Nilsson</t>
  </si>
  <si>
    <t>Bo Petersson</t>
  </si>
  <si>
    <t>Patrik Olausson</t>
  </si>
  <si>
    <t>Michael Johansson</t>
  </si>
  <si>
    <t>Anja Milsten</t>
  </si>
  <si>
    <t>Helene Andersson</t>
  </si>
  <si>
    <t>Kenneth Andersson</t>
  </si>
  <si>
    <t>Lars Carlén</t>
  </si>
  <si>
    <t>Lisbeth Nygaard-Karlsson</t>
  </si>
  <si>
    <t>Blekinge-DM Ute</t>
  </si>
  <si>
    <t>André Gustafsson</t>
  </si>
  <si>
    <t>Joakim Dahl</t>
  </si>
  <si>
    <t>Roy Greek</t>
  </si>
  <si>
    <t>Owe Carlsson</t>
  </si>
  <si>
    <t>Stefan Håkansson</t>
  </si>
  <si>
    <t>Kjell Olsson</t>
  </si>
  <si>
    <t>Börje Carlsson</t>
  </si>
  <si>
    <t>Felicia Gustafsson</t>
  </si>
  <si>
    <t>Ann-Christine Karlsson</t>
  </si>
  <si>
    <t>Thomas Nilsson</t>
  </si>
  <si>
    <t>Felix</t>
  </si>
  <si>
    <t>Mats Tollstam</t>
  </si>
  <si>
    <t>Lamai Siriphan</t>
  </si>
  <si>
    <t>Krister Nygren</t>
  </si>
  <si>
    <t>Louise Andersson</t>
  </si>
  <si>
    <t>Johannes Karlsson</t>
  </si>
  <si>
    <t xml:space="preserve">Lessebo </t>
  </si>
  <si>
    <t>Samuel Karlsson</t>
  </si>
  <si>
    <t>Julia Johansson</t>
  </si>
  <si>
    <t>Hanna Karlsson</t>
  </si>
  <si>
    <t>Lukas Bern</t>
  </si>
  <si>
    <t>Mikael Karlsson</t>
  </si>
  <si>
    <t>Gunnar Karlsson</t>
  </si>
  <si>
    <t>Håkan Pettersson</t>
  </si>
  <si>
    <t>Jutamach Kammeesaeng</t>
  </si>
  <si>
    <t>Stig Karlsson</t>
  </si>
  <si>
    <t>Joakim Strand</t>
  </si>
  <si>
    <t>Pontus Dahl</t>
  </si>
  <si>
    <t xml:space="preserve">Dynapac </t>
  </si>
  <si>
    <t>Carlskrona</t>
  </si>
  <si>
    <t>Anders Johansson</t>
  </si>
  <si>
    <t>Dynapac Södra</t>
  </si>
  <si>
    <t>Snitt per serie</t>
  </si>
  <si>
    <t>Lennart Karlsson</t>
  </si>
  <si>
    <t>Leif Ahlex</t>
  </si>
  <si>
    <t>Christer Sjögren</t>
  </si>
  <si>
    <t>Fredrik Tollstam</t>
  </si>
  <si>
    <t>Veronica Ahlex</t>
  </si>
  <si>
    <t>Gunnel Karlsson</t>
  </si>
  <si>
    <t>David Karlsson</t>
  </si>
  <si>
    <t>Berndt Petersson</t>
  </si>
  <si>
    <t>Klara Larsson</t>
  </si>
  <si>
    <t>Roland Andreasson</t>
  </si>
  <si>
    <t>Gunilla Blom</t>
  </si>
  <si>
    <t>Dan Hallstan</t>
  </si>
  <si>
    <t>Värends Hsk</t>
  </si>
  <si>
    <t>Smålandsmästaren Inomhus</t>
  </si>
  <si>
    <t>Madelene Bergendorff</t>
  </si>
  <si>
    <t>Hanna Bergendorff</t>
  </si>
  <si>
    <t>Kennerth Axelsson</t>
  </si>
  <si>
    <t>Patrick Axelsson</t>
  </si>
  <si>
    <t>Jonathan Karlsson</t>
  </si>
  <si>
    <t>Bengt-Erik Holmberg</t>
  </si>
  <si>
    <t>Christer Brincner</t>
  </si>
  <si>
    <t>Christina Holmberg</t>
  </si>
  <si>
    <t>Rankingpoäng</t>
  </si>
  <si>
    <t>Antal tävlingar</t>
  </si>
  <si>
    <t>Erland Albinsson</t>
  </si>
  <si>
    <t>Ramona Axelsson</t>
  </si>
  <si>
    <t>Alvesta Hsk</t>
  </si>
  <si>
    <t>Albin Karlsson</t>
  </si>
  <si>
    <t>Sofia Lindahl</t>
  </si>
  <si>
    <t>Ulf Svensson</t>
  </si>
  <si>
    <t>Leif Karlsson</t>
  </si>
  <si>
    <t>Per-Olof Johansson</t>
  </si>
  <si>
    <t>-</t>
  </si>
  <si>
    <t>Nina Vadazi</t>
  </si>
  <si>
    <t>Johan Karlsson</t>
  </si>
  <si>
    <t>Oscar Johansson</t>
  </si>
  <si>
    <t>Ulf Vadaszi</t>
  </si>
  <si>
    <t>Anna Johansson</t>
  </si>
  <si>
    <t>Malin Nilsson</t>
  </si>
  <si>
    <t>Krister Pettersson</t>
  </si>
  <si>
    <t>Johanna Dahl</t>
  </si>
  <si>
    <t>Simon Nilsson</t>
  </si>
  <si>
    <t>Sandra Rydell</t>
  </si>
  <si>
    <t>Linda Gustavsson</t>
  </si>
  <si>
    <t>Fredrik Nilsson</t>
  </si>
  <si>
    <t>Isabelle Holmqvist</t>
  </si>
  <si>
    <t>Marina Holmqvist</t>
  </si>
  <si>
    <t>Lars Lindström</t>
  </si>
  <si>
    <t>Heinz Blascke</t>
  </si>
  <si>
    <t>Stig Pettersson</t>
  </si>
  <si>
    <t>Lianne Svensson</t>
  </si>
  <si>
    <t>Börje Håkansson</t>
  </si>
  <si>
    <t>Stina Pettersson</t>
  </si>
  <si>
    <t>Robert Sjöberg</t>
  </si>
  <si>
    <t>Valentin Casuneanu</t>
  </si>
  <si>
    <t>Fanel Casuneanu</t>
  </si>
  <si>
    <t>Säsong 2009/ 2010</t>
  </si>
  <si>
    <t>Rune Karlsson</t>
  </si>
  <si>
    <t>Kennarth Axelsson</t>
  </si>
  <si>
    <t>Antal vunna matcher i %</t>
  </si>
  <si>
    <t>Göran Mårtensson</t>
  </si>
  <si>
    <t>Jämjö Hsc</t>
  </si>
  <si>
    <t>Linnea Håkansson</t>
  </si>
  <si>
    <t>Allan Karlsson</t>
  </si>
  <si>
    <t>Michael Karlsson</t>
  </si>
  <si>
    <t>Patrik Axelsson</t>
  </si>
  <si>
    <t>Ronnie Pettersson</t>
  </si>
  <si>
    <t>Mats Mårtensson</t>
  </si>
  <si>
    <t>Fadil Malghouth</t>
  </si>
  <si>
    <t>Sandra Seyer</t>
  </si>
  <si>
    <t>André Gustavsson</t>
  </si>
  <si>
    <t>Växjö Hsk</t>
  </si>
  <si>
    <t>Rickard Holgersson</t>
  </si>
  <si>
    <t>Bo Pettersson</t>
  </si>
  <si>
    <t>Erik Lundqvist</t>
  </si>
  <si>
    <t>Elin Olausson</t>
  </si>
  <si>
    <t>Caroline Strömberg</t>
  </si>
  <si>
    <t>Fredrik Ernerstam</t>
  </si>
  <si>
    <t>Alexander Lundqvist</t>
  </si>
  <si>
    <t>Nathalie Jonasson</t>
  </si>
  <si>
    <t>Emelie Brincner/Nilsson</t>
  </si>
  <si>
    <t>Stina Johansson</t>
  </si>
  <si>
    <t>Susanne Andersson</t>
  </si>
  <si>
    <t>Jörgen Johansson</t>
  </si>
  <si>
    <t>Jesper Larsson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</si>
</sst>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wrapText="1"/>
    </xf>
    <xf numFmtId="0" fontId="0" fillId="0" borderId="0" xfId="0" applyAlignment="1">
      <alignment textRotation="90" wrapText="1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textRotation="9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>
      <alignment textRotation="90"/>
    </xf>
    <xf numFmtId="0" fontId="5" fillId="0" borderId="5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F212"/>
  <sheetViews>
    <sheetView tabSelected="1"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24.421875" style="0" customWidth="1"/>
    <col min="3" max="3" width="15.57421875" style="0" customWidth="1"/>
    <col min="4" max="4" width="6.421875" style="0" customWidth="1"/>
    <col min="5" max="5" width="2.7109375" style="0" customWidth="1"/>
    <col min="6" max="6" width="3.7109375" style="0" customWidth="1"/>
    <col min="7" max="7" width="7.28125" style="0" customWidth="1"/>
    <col min="8" max="8" width="2.7109375" style="0" customWidth="1"/>
    <col min="9" max="12" width="4.421875" style="0" bestFit="1" customWidth="1"/>
    <col min="13" max="13" width="5.7109375" style="0" bestFit="1" customWidth="1"/>
    <col min="14" max="16" width="4.421875" style="0" bestFit="1" customWidth="1"/>
    <col min="17" max="17" width="4.421875" style="0" customWidth="1"/>
    <col min="18" max="20" width="4.421875" style="0" bestFit="1" customWidth="1"/>
    <col min="21" max="22" width="4.421875" style="0" customWidth="1"/>
    <col min="23" max="23" width="4.421875" style="0" bestFit="1" customWidth="1"/>
    <col min="24" max="24" width="4.421875" style="0" customWidth="1"/>
    <col min="25" max="25" width="6.7109375" style="11" customWidth="1"/>
    <col min="26" max="26" width="6.7109375" style="0" customWidth="1"/>
    <col min="27" max="27" width="6.7109375" style="26" customWidth="1"/>
    <col min="28" max="30" width="6.7109375" style="0" customWidth="1"/>
    <col min="33" max="44" width="4.7109375" style="11" customWidth="1"/>
    <col min="45" max="48" width="4.7109375" style="0" customWidth="1"/>
    <col min="49" max="52" width="4.7109375" style="11" customWidth="1"/>
    <col min="53" max="131" width="4.7109375" style="0" customWidth="1"/>
    <col min="132" max="135" width="4.7109375" style="11" customWidth="1"/>
    <col min="136" max="178" width="4.7109375" style="0" customWidth="1"/>
  </cols>
  <sheetData>
    <row r="1" spans="1:3" ht="15.75">
      <c r="A1" s="1"/>
      <c r="B1" s="2" t="s">
        <v>20</v>
      </c>
      <c r="C1" s="3"/>
    </row>
    <row r="2" spans="1:3" ht="4.5" customHeight="1">
      <c r="A2" s="1"/>
      <c r="B2" s="4"/>
      <c r="C2" s="5"/>
    </row>
    <row r="3" spans="1:24" ht="12.75">
      <c r="A3" s="1"/>
      <c r="B3" s="6">
        <v>40292</v>
      </c>
      <c r="C3" s="3"/>
      <c r="D3" s="11"/>
      <c r="E3" s="11"/>
      <c r="F3" s="11"/>
      <c r="G3" s="11"/>
      <c r="H3" s="11"/>
      <c r="I3" s="32">
        <f aca="true" t="shared" si="0" ref="I3:X3">IF(SUM(I5:I400)&gt;100,1,"")</f>
        <v>1</v>
      </c>
      <c r="J3" s="32">
        <f t="shared" si="0"/>
        <v>1</v>
      </c>
      <c r="K3" s="32">
        <f t="shared" si="0"/>
        <v>1</v>
      </c>
      <c r="L3" s="32">
        <f t="shared" si="0"/>
        <v>1</v>
      </c>
      <c r="M3" s="32">
        <f t="shared" si="0"/>
        <v>1</v>
      </c>
      <c r="N3" s="32">
        <f t="shared" si="0"/>
        <v>1</v>
      </c>
      <c r="O3" s="32">
        <f t="shared" si="0"/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  <c r="W3" s="32">
        <f t="shared" si="0"/>
        <v>1</v>
      </c>
      <c r="X3" s="32">
        <f t="shared" si="0"/>
        <v>1</v>
      </c>
    </row>
    <row r="4" spans="1:43" ht="94.5" customHeight="1">
      <c r="A4" s="5" t="s">
        <v>0</v>
      </c>
      <c r="B4" s="7" t="s">
        <v>1</v>
      </c>
      <c r="C4" s="7" t="s">
        <v>2</v>
      </c>
      <c r="D4" s="54" t="s">
        <v>209</v>
      </c>
      <c r="E4" s="13"/>
      <c r="F4" s="31" t="s">
        <v>210</v>
      </c>
      <c r="G4" s="13" t="s">
        <v>186</v>
      </c>
      <c r="H4" s="13"/>
      <c r="I4" s="12" t="s">
        <v>3</v>
      </c>
      <c r="J4" s="12" t="s">
        <v>4</v>
      </c>
      <c r="K4" s="14" t="s">
        <v>5</v>
      </c>
      <c r="L4" s="14" t="s">
        <v>6</v>
      </c>
      <c r="M4" s="14" t="s">
        <v>14</v>
      </c>
      <c r="N4" s="12" t="s">
        <v>7</v>
      </c>
      <c r="O4" s="12" t="s">
        <v>9</v>
      </c>
      <c r="P4" s="12" t="s">
        <v>153</v>
      </c>
      <c r="Q4" s="57" t="s">
        <v>10</v>
      </c>
      <c r="R4" s="12" t="s">
        <v>11</v>
      </c>
      <c r="S4" s="12" t="s">
        <v>12</v>
      </c>
      <c r="T4" s="12" t="s">
        <v>13</v>
      </c>
      <c r="U4" s="14" t="s">
        <v>200</v>
      </c>
      <c r="V4" s="14" t="s">
        <v>15</v>
      </c>
      <c r="W4" s="12" t="s">
        <v>16</v>
      </c>
      <c r="X4" s="12" t="s">
        <v>17</v>
      </c>
      <c r="Y4" s="31" t="s">
        <v>142</v>
      </c>
      <c r="AA4" s="27"/>
      <c r="AB4" s="16"/>
      <c r="AC4" s="16"/>
      <c r="AD4" s="16"/>
      <c r="AE4" s="17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136" ht="15.75">
      <c r="A5" s="8" t="str">
        <f>ED5&amp;EE5</f>
        <v>1(1)</v>
      </c>
      <c r="B5" s="9" t="s">
        <v>42</v>
      </c>
      <c r="C5" s="10" t="s">
        <v>41</v>
      </c>
      <c r="D5" s="21">
        <f aca="true" t="shared" si="1" ref="D5:D36">SUM(I5:X5)</f>
        <v>5103</v>
      </c>
      <c r="E5" s="19"/>
      <c r="F5" s="15">
        <f aca="true" t="shared" si="2" ref="F5:F36">COUNT(I5:X5)</f>
        <v>14</v>
      </c>
      <c r="G5" s="20">
        <f aca="true" t="shared" si="3" ref="G5:G36">SUM((D5)/(F5*2))</f>
        <v>182.25</v>
      </c>
      <c r="H5" s="19"/>
      <c r="I5" s="15">
        <v>275</v>
      </c>
      <c r="J5" s="15">
        <v>468</v>
      </c>
      <c r="K5" s="15">
        <v>404</v>
      </c>
      <c r="L5" s="15">
        <v>404</v>
      </c>
      <c r="M5" s="15">
        <v>299</v>
      </c>
      <c r="N5" s="15">
        <v>372</v>
      </c>
      <c r="O5" s="15">
        <v>294</v>
      </c>
      <c r="P5" s="55"/>
      <c r="Q5" s="30">
        <v>436</v>
      </c>
      <c r="R5" s="56">
        <v>312</v>
      </c>
      <c r="S5" s="15">
        <v>450</v>
      </c>
      <c r="T5" s="15">
        <v>358</v>
      </c>
      <c r="U5" s="15">
        <v>354</v>
      </c>
      <c r="V5" s="15"/>
      <c r="W5" s="15">
        <v>334</v>
      </c>
      <c r="X5" s="15">
        <v>343</v>
      </c>
      <c r="Y5" s="25">
        <f aca="true" t="shared" si="4" ref="Y5:Y36">SUM($I$3:$X$3)</f>
        <v>16</v>
      </c>
      <c r="AA5" s="18">
        <v>1</v>
      </c>
      <c r="AB5" s="34">
        <f>IF(D5&gt;1,ROW(1:1),"-")</f>
        <v>1</v>
      </c>
      <c r="AC5" s="34">
        <f>IF(F5&gt;1,ROW(1:1),"-")</f>
        <v>1</v>
      </c>
      <c r="AD5" s="18"/>
      <c r="AE5" s="34"/>
      <c r="AF5" s="18"/>
      <c r="AG5" s="11">
        <f>COUNT($I$3,I5,H5)</f>
        <v>2</v>
      </c>
      <c r="AH5" s="11">
        <f>COUNT($J$3,J5,I5)</f>
        <v>3</v>
      </c>
      <c r="AI5" s="11">
        <f>COUNT($K$3,K5,J5)</f>
        <v>3</v>
      </c>
      <c r="AJ5" s="11">
        <f>COUNT($L$3,L5,K5)</f>
        <v>3</v>
      </c>
      <c r="AK5" s="11">
        <f>COUNT($M$3,M5,L5)</f>
        <v>3</v>
      </c>
      <c r="AL5" s="11">
        <f>COUNT($N$3,N5,M5)</f>
        <v>3</v>
      </c>
      <c r="AM5" s="11">
        <f>COUNT($O$3,O5,N5)</f>
        <v>3</v>
      </c>
      <c r="AN5" s="11">
        <f>COUNT($P$3,P5,O5)</f>
        <v>2</v>
      </c>
      <c r="AO5" s="11">
        <f>COUNT($Q$3,Q5,P5)</f>
        <v>2</v>
      </c>
      <c r="AP5" s="11">
        <f>COUNT($R$3,R5,Q5)</f>
        <v>3</v>
      </c>
      <c r="AQ5" s="11">
        <f>COUNT($S$3,S5,R5)</f>
        <v>3</v>
      </c>
      <c r="AR5" s="11">
        <f>COUNT($T$3,T5,S5)</f>
        <v>3</v>
      </c>
      <c r="AS5" s="11">
        <f>COUNT($U$3,U5,T5)</f>
        <v>3</v>
      </c>
      <c r="AT5" s="11">
        <f>COUNT($V$3,V5,U5)</f>
        <v>2</v>
      </c>
      <c r="AU5" s="11">
        <f>COUNT($W$3,W5,V5)</f>
        <v>2</v>
      </c>
      <c r="AV5" s="11">
        <f>COUNT($X$3,X5,W5)</f>
        <v>3</v>
      </c>
      <c r="AX5" s="11">
        <f>COUNTIF(AG5:AW5,"&gt;1")</f>
        <v>16</v>
      </c>
      <c r="EB5" s="11">
        <v>2</v>
      </c>
      <c r="ED5" s="11">
        <f>IF(AX5&gt;=1,AB5,"")</f>
        <v>1</v>
      </c>
      <c r="EE5" s="11" t="str">
        <f>IF(AX5&gt;1,"("&amp;AA5&amp;")","("&amp;AC5&amp;")")</f>
        <v>(1)</v>
      </c>
      <c r="EF5" s="34"/>
    </row>
    <row r="6" spans="1:136" ht="15.75">
      <c r="A6" s="8" t="str">
        <f>ED6&amp;EE6</f>
        <v>2(2)</v>
      </c>
      <c r="B6" s="9" t="s">
        <v>35</v>
      </c>
      <c r="C6" s="10" t="s">
        <v>183</v>
      </c>
      <c r="D6" s="21">
        <f t="shared" si="1"/>
        <v>4952</v>
      </c>
      <c r="E6" s="19"/>
      <c r="F6" s="15">
        <f t="shared" si="2"/>
        <v>14</v>
      </c>
      <c r="G6" s="20">
        <f t="shared" si="3"/>
        <v>176.85714285714286</v>
      </c>
      <c r="H6" s="19"/>
      <c r="I6" s="15">
        <v>307</v>
      </c>
      <c r="J6" s="15">
        <v>464</v>
      </c>
      <c r="K6" s="15">
        <v>401</v>
      </c>
      <c r="L6" s="15">
        <v>288</v>
      </c>
      <c r="M6" s="15"/>
      <c r="N6" s="15">
        <v>355</v>
      </c>
      <c r="O6" s="15">
        <v>339</v>
      </c>
      <c r="P6" s="55">
        <v>400</v>
      </c>
      <c r="Q6" s="30">
        <v>341</v>
      </c>
      <c r="R6" s="56">
        <v>294</v>
      </c>
      <c r="S6" s="15">
        <v>265</v>
      </c>
      <c r="T6" s="15">
        <v>394</v>
      </c>
      <c r="U6" s="15"/>
      <c r="V6" s="15">
        <v>455</v>
      </c>
      <c r="W6" s="15">
        <v>284</v>
      </c>
      <c r="X6" s="15">
        <v>365</v>
      </c>
      <c r="Y6" s="37">
        <f t="shared" si="4"/>
        <v>16</v>
      </c>
      <c r="AA6" s="18">
        <v>2</v>
      </c>
      <c r="AB6" s="34">
        <f>IF(D6=D5,ROW(1:1),IF(D6&gt;1,ROW(2:2),"-"))</f>
        <v>2</v>
      </c>
      <c r="AC6" s="34">
        <f>IF(F6&gt;1,ROW(2:2),"-")</f>
        <v>2</v>
      </c>
      <c r="AD6" s="18"/>
      <c r="AE6" s="34"/>
      <c r="AF6" s="18"/>
      <c r="AG6" s="11">
        <f>COUNT($I$3,I6,H6)</f>
        <v>2</v>
      </c>
      <c r="AH6" s="11">
        <f>COUNT($J$3,J6,I6)</f>
        <v>3</v>
      </c>
      <c r="AI6" s="11">
        <f>COUNT($K$3,K6,J6)</f>
        <v>3</v>
      </c>
      <c r="AJ6" s="11">
        <f>COUNT($L$3,L6,K6)</f>
        <v>3</v>
      </c>
      <c r="AK6" s="11">
        <f>COUNT($M$3,M6,L6)</f>
        <v>2</v>
      </c>
      <c r="AL6" s="11">
        <f>COUNT($N$3,N6,M6)</f>
        <v>2</v>
      </c>
      <c r="AM6" s="11">
        <f>COUNT($O$3,O6,N6)</f>
        <v>3</v>
      </c>
      <c r="AN6" s="11">
        <f>COUNT($P$3,P6,O6)</f>
        <v>3</v>
      </c>
      <c r="AO6" s="11">
        <f>COUNT($Q$3,Q6,P6)</f>
        <v>3</v>
      </c>
      <c r="AP6" s="11">
        <f>COUNT($R$3,R6,Q6)</f>
        <v>3</v>
      </c>
      <c r="AQ6" s="11">
        <f>COUNT($S$3,S6,R6)</f>
        <v>3</v>
      </c>
      <c r="AR6" s="11">
        <f>COUNT($T$3,T6,S6)</f>
        <v>3</v>
      </c>
      <c r="AS6" s="11">
        <f>COUNT($U$3,U6,T6)</f>
        <v>2</v>
      </c>
      <c r="AT6" s="11">
        <f>COUNT($V$3,V6,U6)</f>
        <v>2</v>
      </c>
      <c r="AU6" s="11">
        <f>COUNT($W$3,W6,V6)</f>
        <v>3</v>
      </c>
      <c r="AV6" s="11">
        <f>COUNT($X$3,X6,W6)</f>
        <v>3</v>
      </c>
      <c r="AX6" s="11">
        <f aca="true" t="shared" si="5" ref="AX6:AX69">COUNTIF(AG6:AW6,"&gt;1")</f>
        <v>16</v>
      </c>
      <c r="EB6" s="11">
        <v>1</v>
      </c>
      <c r="ED6" s="11">
        <f>IF(AX6&gt;=1,AB6,"")</f>
        <v>2</v>
      </c>
      <c r="EE6" s="11" t="str">
        <f>IF(AX6&gt;1,"("&amp;AA6&amp;")","("&amp;AC6&amp;")")</f>
        <v>(2)</v>
      </c>
      <c r="EF6" s="34"/>
    </row>
    <row r="7" spans="1:135" ht="15.75">
      <c r="A7" s="8" t="str">
        <f>ED7&amp;EE7</f>
        <v>3(3)</v>
      </c>
      <c r="B7" s="9" t="s">
        <v>46</v>
      </c>
      <c r="C7" s="10" t="s">
        <v>183</v>
      </c>
      <c r="D7" s="21">
        <f t="shared" si="1"/>
        <v>4776</v>
      </c>
      <c r="E7" s="19"/>
      <c r="F7" s="15">
        <f t="shared" si="2"/>
        <v>14</v>
      </c>
      <c r="G7" s="20">
        <f t="shared" si="3"/>
        <v>170.57142857142858</v>
      </c>
      <c r="H7" s="19"/>
      <c r="I7" s="15">
        <v>317</v>
      </c>
      <c r="J7" s="15">
        <v>298</v>
      </c>
      <c r="K7" s="15">
        <v>403</v>
      </c>
      <c r="L7" s="15">
        <v>389</v>
      </c>
      <c r="M7" s="15"/>
      <c r="N7" s="15">
        <v>359</v>
      </c>
      <c r="O7" s="15">
        <v>285</v>
      </c>
      <c r="P7" s="55">
        <v>301</v>
      </c>
      <c r="Q7" s="30">
        <v>290</v>
      </c>
      <c r="R7" s="56">
        <v>331</v>
      </c>
      <c r="S7" s="15">
        <v>340</v>
      </c>
      <c r="T7" s="15">
        <v>326</v>
      </c>
      <c r="U7" s="15"/>
      <c r="V7" s="15">
        <v>496</v>
      </c>
      <c r="W7" s="15">
        <v>284</v>
      </c>
      <c r="X7" s="15">
        <v>357</v>
      </c>
      <c r="Y7" s="25">
        <f t="shared" si="4"/>
        <v>16</v>
      </c>
      <c r="AA7" s="18">
        <v>3</v>
      </c>
      <c r="AB7" s="34">
        <f>IF(AND(D7=D6,D7=D5),ROW(1:1),IF(D7=D6,ROW(2:2),IF(D7&gt;1,ROW(3:3),"-")))</f>
        <v>3</v>
      </c>
      <c r="AC7" s="34">
        <f aca="true" t="shared" si="6" ref="AC7:AC36">IF(F7&gt;1,ROW($A3:$IV3),"-")</f>
        <v>3</v>
      </c>
      <c r="AD7" s="18"/>
      <c r="AE7" s="34"/>
      <c r="AF7" s="18"/>
      <c r="AG7" s="11">
        <f aca="true" t="shared" si="7" ref="AG7:AG13">COUNT($I$3,I7,H7)</f>
        <v>2</v>
      </c>
      <c r="AH7" s="11">
        <f aca="true" t="shared" si="8" ref="AH7:AH13">COUNT($J$3,J7,I7)</f>
        <v>3</v>
      </c>
      <c r="AI7" s="11">
        <f aca="true" t="shared" si="9" ref="AI7:AI13">COUNT($K$3,K7,J7)</f>
        <v>3</v>
      </c>
      <c r="AJ7" s="11">
        <f aca="true" t="shared" si="10" ref="AJ7:AJ13">COUNT($L$3,L7,K7)</f>
        <v>3</v>
      </c>
      <c r="AK7" s="11">
        <f aca="true" t="shared" si="11" ref="AK7:AK13">COUNT($M$3,M7,L7)</f>
        <v>2</v>
      </c>
      <c r="AL7" s="11">
        <f aca="true" t="shared" si="12" ref="AL7:AL13">COUNT($N$3,N7,M7)</f>
        <v>2</v>
      </c>
      <c r="AM7" s="11">
        <f aca="true" t="shared" si="13" ref="AM7:AM13">COUNT($O$3,O7,N7)</f>
        <v>3</v>
      </c>
      <c r="AN7" s="11">
        <f aca="true" t="shared" si="14" ref="AN7:AN13">COUNT($P$3,P7,O7)</f>
        <v>3</v>
      </c>
      <c r="AO7" s="11">
        <f aca="true" t="shared" si="15" ref="AO7:AO13">COUNT($Q$3,Q7,P7)</f>
        <v>3</v>
      </c>
      <c r="AP7" s="11">
        <f aca="true" t="shared" si="16" ref="AP7:AP13">COUNT($R$3,R7,Q7)</f>
        <v>3</v>
      </c>
      <c r="AQ7" s="11">
        <f aca="true" t="shared" si="17" ref="AQ7:AQ13">COUNT($S$3,S7,R7)</f>
        <v>3</v>
      </c>
      <c r="AR7" s="11">
        <f aca="true" t="shared" si="18" ref="AR7:AR13">COUNT($T$3,T7,S7)</f>
        <v>3</v>
      </c>
      <c r="AS7" s="11">
        <f aca="true" t="shared" si="19" ref="AS7:AS13">COUNT($U$3,U7,T7)</f>
        <v>2</v>
      </c>
      <c r="AT7" s="11">
        <f aca="true" t="shared" si="20" ref="AT7:AT13">COUNT($V$3,V7,U7)</f>
        <v>2</v>
      </c>
      <c r="AU7" s="11">
        <f aca="true" t="shared" si="21" ref="AU7:AU13">COUNT($W$3,W7,V7)</f>
        <v>3</v>
      </c>
      <c r="AV7" s="11">
        <f aca="true" t="shared" si="22" ref="AV7:AV13">COUNT($X$3,X7,W7)</f>
        <v>3</v>
      </c>
      <c r="AX7" s="11">
        <f t="shared" si="5"/>
        <v>16</v>
      </c>
      <c r="EB7" s="11">
        <v>3</v>
      </c>
      <c r="ED7" s="11">
        <f aca="true" t="shared" si="23" ref="ED7:ED69">IF(AX7&gt;=1,AB7,"")</f>
        <v>3</v>
      </c>
      <c r="EE7" s="11" t="str">
        <f aca="true" t="shared" si="24" ref="EE7:EE69">IF(AX7&gt;1,"("&amp;AA7&amp;")","("&amp;AC7&amp;")")</f>
        <v>(3)</v>
      </c>
    </row>
    <row r="8" spans="1:135" ht="15.75">
      <c r="A8" s="8" t="str">
        <f>ED8&amp;EE8</f>
        <v>4(4)</v>
      </c>
      <c r="B8" s="9" t="s">
        <v>44</v>
      </c>
      <c r="C8" s="36" t="s">
        <v>182</v>
      </c>
      <c r="D8" s="21">
        <f t="shared" si="1"/>
        <v>4696</v>
      </c>
      <c r="E8" s="19"/>
      <c r="F8" s="15">
        <f t="shared" si="2"/>
        <v>14</v>
      </c>
      <c r="G8" s="20">
        <f t="shared" si="3"/>
        <v>167.71428571428572</v>
      </c>
      <c r="H8" s="19"/>
      <c r="I8" s="15">
        <v>338</v>
      </c>
      <c r="J8" s="15">
        <v>437</v>
      </c>
      <c r="K8" s="15">
        <v>350</v>
      </c>
      <c r="L8" s="15">
        <v>296</v>
      </c>
      <c r="M8" s="15"/>
      <c r="N8" s="15">
        <v>338</v>
      </c>
      <c r="O8" s="15">
        <v>289</v>
      </c>
      <c r="P8" s="55">
        <v>281</v>
      </c>
      <c r="Q8" s="30">
        <v>328</v>
      </c>
      <c r="R8" s="56">
        <v>359</v>
      </c>
      <c r="S8" s="15">
        <v>208</v>
      </c>
      <c r="T8" s="15">
        <v>313</v>
      </c>
      <c r="U8" s="15"/>
      <c r="V8" s="15">
        <v>468</v>
      </c>
      <c r="W8" s="15">
        <v>288</v>
      </c>
      <c r="X8" s="15">
        <v>403</v>
      </c>
      <c r="Y8" s="25">
        <f t="shared" si="4"/>
        <v>16</v>
      </c>
      <c r="AA8" s="18">
        <v>4</v>
      </c>
      <c r="AB8" s="34">
        <f>IF(AND(D8=D7,D8=D6,D8=D5),ROW(1:1),IF(AND(D8=D7,D8=D6),ROW(2:2),IF(D8=D7,ROW(3:3),IF(D8&gt;1,ROW(4:4),"-"))))</f>
        <v>4</v>
      </c>
      <c r="AC8" s="34">
        <f t="shared" si="6"/>
        <v>4</v>
      </c>
      <c r="AE8" s="34"/>
      <c r="AG8" s="11">
        <f t="shared" si="7"/>
        <v>2</v>
      </c>
      <c r="AH8" s="11">
        <f>COUNT($J$3,J8,I8)</f>
        <v>3</v>
      </c>
      <c r="AI8" s="11">
        <f t="shared" si="9"/>
        <v>3</v>
      </c>
      <c r="AJ8" s="11">
        <f t="shared" si="10"/>
        <v>3</v>
      </c>
      <c r="AK8" s="11">
        <f t="shared" si="11"/>
        <v>2</v>
      </c>
      <c r="AL8" s="11">
        <f t="shared" si="12"/>
        <v>2</v>
      </c>
      <c r="AM8" s="11">
        <f t="shared" si="13"/>
        <v>3</v>
      </c>
      <c r="AN8" s="11">
        <f t="shared" si="14"/>
        <v>3</v>
      </c>
      <c r="AO8" s="11">
        <f t="shared" si="15"/>
        <v>3</v>
      </c>
      <c r="AP8" s="11">
        <f t="shared" si="16"/>
        <v>3</v>
      </c>
      <c r="AQ8" s="11">
        <f t="shared" si="17"/>
        <v>3</v>
      </c>
      <c r="AR8" s="11">
        <f t="shared" si="18"/>
        <v>3</v>
      </c>
      <c r="AS8" s="11">
        <f t="shared" si="19"/>
        <v>2</v>
      </c>
      <c r="AT8" s="11">
        <f t="shared" si="20"/>
        <v>2</v>
      </c>
      <c r="AU8" s="11">
        <f t="shared" si="21"/>
        <v>3</v>
      </c>
      <c r="AV8" s="11">
        <f t="shared" si="22"/>
        <v>3</v>
      </c>
      <c r="AX8" s="11">
        <f t="shared" si="5"/>
        <v>16</v>
      </c>
      <c r="EB8" s="11">
        <v>4</v>
      </c>
      <c r="ED8" s="11">
        <f t="shared" si="23"/>
        <v>4</v>
      </c>
      <c r="EE8" s="11" t="str">
        <f t="shared" si="24"/>
        <v>(4)</v>
      </c>
    </row>
    <row r="9" spans="1:135" ht="15.75">
      <c r="A9" s="8" t="str">
        <f>ED9&amp;EE9</f>
        <v>5(5)</v>
      </c>
      <c r="B9" s="9" t="s">
        <v>36</v>
      </c>
      <c r="C9" s="10" t="s">
        <v>39</v>
      </c>
      <c r="D9" s="21">
        <f t="shared" si="1"/>
        <v>4686</v>
      </c>
      <c r="E9" s="19"/>
      <c r="F9" s="15">
        <f t="shared" si="2"/>
        <v>13</v>
      </c>
      <c r="G9" s="20">
        <f t="shared" si="3"/>
        <v>180.23076923076923</v>
      </c>
      <c r="H9" s="19"/>
      <c r="I9" s="15">
        <v>335</v>
      </c>
      <c r="J9" s="15">
        <v>445</v>
      </c>
      <c r="K9" s="15">
        <v>327</v>
      </c>
      <c r="L9" s="15">
        <v>379</v>
      </c>
      <c r="M9" s="15">
        <v>340</v>
      </c>
      <c r="N9" s="15"/>
      <c r="O9" s="15">
        <v>274</v>
      </c>
      <c r="P9" s="55"/>
      <c r="Q9" s="30">
        <v>346</v>
      </c>
      <c r="R9" s="56">
        <v>374</v>
      </c>
      <c r="S9" s="15">
        <v>387</v>
      </c>
      <c r="T9" s="15">
        <v>318</v>
      </c>
      <c r="U9" s="15">
        <v>423</v>
      </c>
      <c r="V9" s="15"/>
      <c r="W9" s="15">
        <v>354</v>
      </c>
      <c r="X9" s="15">
        <v>384</v>
      </c>
      <c r="Y9" s="37">
        <f t="shared" si="4"/>
        <v>16</v>
      </c>
      <c r="AA9" s="18">
        <v>5</v>
      </c>
      <c r="AB9" s="34">
        <f>IF(AND(D9=D8,D9=D7,D9=D6,D9=D5),ROW(1:1),IF(AND(D9=D8,D9=D7,D9=D6),ROW(2:2),IF(AND(D9=D8,D9=D7),ROW(3:3),IF(D9=D8,ROW(4:4),IF(D9&gt;1,ROW(5:5),"-")))))</f>
        <v>5</v>
      </c>
      <c r="AC9" s="34">
        <f t="shared" si="6"/>
        <v>5</v>
      </c>
      <c r="AE9" s="34"/>
      <c r="AG9" s="11">
        <f t="shared" si="7"/>
        <v>2</v>
      </c>
      <c r="AH9" s="11">
        <f t="shared" si="8"/>
        <v>3</v>
      </c>
      <c r="AI9" s="11">
        <f t="shared" si="9"/>
        <v>3</v>
      </c>
      <c r="AJ9" s="11">
        <f t="shared" si="10"/>
        <v>3</v>
      </c>
      <c r="AK9" s="11">
        <f t="shared" si="11"/>
        <v>3</v>
      </c>
      <c r="AL9" s="11">
        <f t="shared" si="12"/>
        <v>2</v>
      </c>
      <c r="AM9" s="11">
        <f t="shared" si="13"/>
        <v>2</v>
      </c>
      <c r="AN9" s="11">
        <f t="shared" si="14"/>
        <v>2</v>
      </c>
      <c r="AO9" s="11">
        <f t="shared" si="15"/>
        <v>2</v>
      </c>
      <c r="AP9" s="11">
        <f t="shared" si="16"/>
        <v>3</v>
      </c>
      <c r="AQ9" s="11">
        <f t="shared" si="17"/>
        <v>3</v>
      </c>
      <c r="AR9" s="11">
        <f t="shared" si="18"/>
        <v>3</v>
      </c>
      <c r="AS9" s="11">
        <f t="shared" si="19"/>
        <v>3</v>
      </c>
      <c r="AT9" s="11">
        <f t="shared" si="20"/>
        <v>2</v>
      </c>
      <c r="AU9" s="11">
        <f t="shared" si="21"/>
        <v>2</v>
      </c>
      <c r="AV9" s="11">
        <f t="shared" si="22"/>
        <v>3</v>
      </c>
      <c r="AX9" s="11">
        <f t="shared" si="5"/>
        <v>16</v>
      </c>
      <c r="EB9" s="11">
        <v>5</v>
      </c>
      <c r="ED9" s="11">
        <f t="shared" si="23"/>
        <v>5</v>
      </c>
      <c r="EE9" s="11" t="str">
        <f t="shared" si="24"/>
        <v>(5)</v>
      </c>
    </row>
    <row r="10" spans="1:135" ht="15.75">
      <c r="A10" s="8" t="str">
        <f aca="true" t="shared" si="25" ref="A10:A73">ED10&amp;EE10</f>
        <v>6(6)</v>
      </c>
      <c r="B10" s="9" t="s">
        <v>40</v>
      </c>
      <c r="C10" s="10" t="s">
        <v>41</v>
      </c>
      <c r="D10" s="21">
        <f t="shared" si="1"/>
        <v>4058</v>
      </c>
      <c r="E10" s="19"/>
      <c r="F10" s="15">
        <f t="shared" si="2"/>
        <v>14</v>
      </c>
      <c r="G10" s="20">
        <f t="shared" si="3"/>
        <v>144.92857142857142</v>
      </c>
      <c r="H10" s="19"/>
      <c r="I10" s="15">
        <v>255</v>
      </c>
      <c r="J10" s="15">
        <v>246</v>
      </c>
      <c r="K10" s="15">
        <v>328</v>
      </c>
      <c r="L10" s="15">
        <v>363</v>
      </c>
      <c r="M10" s="15">
        <v>271</v>
      </c>
      <c r="N10" s="15">
        <v>287</v>
      </c>
      <c r="O10" s="15">
        <v>249</v>
      </c>
      <c r="P10" s="55"/>
      <c r="Q10" s="30">
        <v>282</v>
      </c>
      <c r="R10" s="56">
        <v>269</v>
      </c>
      <c r="S10" s="15">
        <v>298</v>
      </c>
      <c r="T10" s="15">
        <v>291</v>
      </c>
      <c r="U10" s="15">
        <v>330</v>
      </c>
      <c r="V10" s="15"/>
      <c r="W10" s="15">
        <v>319</v>
      </c>
      <c r="X10" s="15">
        <v>270</v>
      </c>
      <c r="Y10" s="25">
        <f t="shared" si="4"/>
        <v>16</v>
      </c>
      <c r="AA10" s="18">
        <v>6</v>
      </c>
      <c r="AB10" s="34">
        <f aca="true" t="shared" si="26" ref="AB10:AB73">IF(AND(D10=D9,D10=D8,D10=D7,D10=D6),ROW($A2:$IV2),IF(AND(D10=D9,D10=D8,D10=D7),ROW($A3:$IV3),IF(AND(D10=D9,D10=D8),ROW($A4:$IV4),IF(D10=D9,ROW($A5:$IV5),IF(D10&gt;1,ROW($A6:$IV6),"-")))))</f>
        <v>6</v>
      </c>
      <c r="AC10" s="34">
        <f t="shared" si="6"/>
        <v>6</v>
      </c>
      <c r="AE10" s="34"/>
      <c r="AG10" s="11">
        <f t="shared" si="7"/>
        <v>2</v>
      </c>
      <c r="AH10" s="11">
        <f t="shared" si="8"/>
        <v>3</v>
      </c>
      <c r="AI10" s="11">
        <f t="shared" si="9"/>
        <v>3</v>
      </c>
      <c r="AJ10" s="11">
        <f t="shared" si="10"/>
        <v>3</v>
      </c>
      <c r="AK10" s="11">
        <f t="shared" si="11"/>
        <v>3</v>
      </c>
      <c r="AL10" s="11">
        <f t="shared" si="12"/>
        <v>3</v>
      </c>
      <c r="AM10" s="11">
        <f t="shared" si="13"/>
        <v>3</v>
      </c>
      <c r="AN10" s="11">
        <f t="shared" si="14"/>
        <v>2</v>
      </c>
      <c r="AO10" s="11">
        <f t="shared" si="15"/>
        <v>2</v>
      </c>
      <c r="AP10" s="11">
        <f t="shared" si="16"/>
        <v>3</v>
      </c>
      <c r="AQ10" s="11">
        <f t="shared" si="17"/>
        <v>3</v>
      </c>
      <c r="AR10" s="11">
        <f t="shared" si="18"/>
        <v>3</v>
      </c>
      <c r="AS10" s="11">
        <f t="shared" si="19"/>
        <v>3</v>
      </c>
      <c r="AT10" s="11">
        <f t="shared" si="20"/>
        <v>2</v>
      </c>
      <c r="AU10" s="11">
        <f t="shared" si="21"/>
        <v>2</v>
      </c>
      <c r="AV10" s="11">
        <f t="shared" si="22"/>
        <v>3</v>
      </c>
      <c r="AX10" s="11">
        <f t="shared" si="5"/>
        <v>16</v>
      </c>
      <c r="EB10" s="11">
        <v>6</v>
      </c>
      <c r="ED10" s="11">
        <f t="shared" si="23"/>
        <v>6</v>
      </c>
      <c r="EE10" s="11" t="str">
        <f t="shared" si="24"/>
        <v>(6)</v>
      </c>
    </row>
    <row r="11" spans="1:135" ht="15.75">
      <c r="A11" s="8" t="str">
        <f t="shared" si="25"/>
        <v>7(7)</v>
      </c>
      <c r="B11" s="35" t="s">
        <v>59</v>
      </c>
      <c r="C11" s="36" t="s">
        <v>60</v>
      </c>
      <c r="D11" s="21">
        <f t="shared" si="1"/>
        <v>3979</v>
      </c>
      <c r="E11" s="19"/>
      <c r="F11" s="15">
        <f t="shared" si="2"/>
        <v>14</v>
      </c>
      <c r="G11" s="20">
        <f t="shared" si="3"/>
        <v>142.10714285714286</v>
      </c>
      <c r="H11" s="19"/>
      <c r="I11" s="15">
        <v>294</v>
      </c>
      <c r="J11" s="15">
        <v>321</v>
      </c>
      <c r="K11" s="15">
        <v>294</v>
      </c>
      <c r="L11" s="15">
        <v>328</v>
      </c>
      <c r="M11" s="15">
        <v>176</v>
      </c>
      <c r="N11" s="15">
        <v>270</v>
      </c>
      <c r="O11" s="15">
        <v>229</v>
      </c>
      <c r="P11" s="55"/>
      <c r="Q11" s="30">
        <v>309</v>
      </c>
      <c r="R11" s="56">
        <v>320</v>
      </c>
      <c r="S11" s="15">
        <v>211</v>
      </c>
      <c r="T11" s="15">
        <v>291</v>
      </c>
      <c r="U11" s="15">
        <v>307</v>
      </c>
      <c r="V11" s="15"/>
      <c r="W11" s="15">
        <v>295</v>
      </c>
      <c r="X11" s="15">
        <v>334</v>
      </c>
      <c r="Y11" s="25">
        <f t="shared" si="4"/>
        <v>16</v>
      </c>
      <c r="AA11" s="18">
        <v>7</v>
      </c>
      <c r="AB11" s="34">
        <f t="shared" si="26"/>
        <v>7</v>
      </c>
      <c r="AC11" s="34">
        <f t="shared" si="6"/>
        <v>7</v>
      </c>
      <c r="AG11" s="11">
        <f t="shared" si="7"/>
        <v>2</v>
      </c>
      <c r="AH11" s="11">
        <f t="shared" si="8"/>
        <v>3</v>
      </c>
      <c r="AI11" s="11">
        <f t="shared" si="9"/>
        <v>3</v>
      </c>
      <c r="AJ11" s="11">
        <f t="shared" si="10"/>
        <v>3</v>
      </c>
      <c r="AK11" s="11">
        <f t="shared" si="11"/>
        <v>3</v>
      </c>
      <c r="AL11" s="11">
        <f t="shared" si="12"/>
        <v>3</v>
      </c>
      <c r="AM11" s="11">
        <f t="shared" si="13"/>
        <v>3</v>
      </c>
      <c r="AN11" s="11">
        <f t="shared" si="14"/>
        <v>2</v>
      </c>
      <c r="AO11" s="11">
        <f t="shared" si="15"/>
        <v>2</v>
      </c>
      <c r="AP11" s="11">
        <f t="shared" si="16"/>
        <v>3</v>
      </c>
      <c r="AQ11" s="11">
        <f t="shared" si="17"/>
        <v>3</v>
      </c>
      <c r="AR11" s="11">
        <f t="shared" si="18"/>
        <v>3</v>
      </c>
      <c r="AS11" s="11">
        <f t="shared" si="19"/>
        <v>3</v>
      </c>
      <c r="AT11" s="11">
        <f t="shared" si="20"/>
        <v>2</v>
      </c>
      <c r="AU11" s="11">
        <f t="shared" si="21"/>
        <v>2</v>
      </c>
      <c r="AV11" s="11">
        <f t="shared" si="22"/>
        <v>3</v>
      </c>
      <c r="AX11" s="11">
        <f t="shared" si="5"/>
        <v>16</v>
      </c>
      <c r="EB11" s="11">
        <v>7</v>
      </c>
      <c r="ED11" s="11">
        <f t="shared" si="23"/>
        <v>7</v>
      </c>
      <c r="EE11" s="11" t="str">
        <f t="shared" si="24"/>
        <v>(7)</v>
      </c>
    </row>
    <row r="12" spans="1:135" ht="15.75">
      <c r="A12" s="8" t="str">
        <f t="shared" si="25"/>
        <v>8(8)</v>
      </c>
      <c r="B12" s="9" t="s">
        <v>43</v>
      </c>
      <c r="C12" s="10" t="s">
        <v>39</v>
      </c>
      <c r="D12" s="21">
        <f t="shared" si="1"/>
        <v>3753</v>
      </c>
      <c r="E12" s="19"/>
      <c r="F12" s="15">
        <f t="shared" si="2"/>
        <v>11</v>
      </c>
      <c r="G12" s="20">
        <f t="shared" si="3"/>
        <v>170.5909090909091</v>
      </c>
      <c r="H12" s="19"/>
      <c r="I12" s="15">
        <v>424</v>
      </c>
      <c r="J12" s="15">
        <v>386</v>
      </c>
      <c r="K12" s="15">
        <v>364</v>
      </c>
      <c r="L12" s="15">
        <v>372</v>
      </c>
      <c r="M12" s="15">
        <v>285</v>
      </c>
      <c r="N12" s="15">
        <v>341</v>
      </c>
      <c r="O12" s="15"/>
      <c r="P12" s="55"/>
      <c r="Q12" s="30"/>
      <c r="R12" s="56"/>
      <c r="S12" s="15">
        <v>356</v>
      </c>
      <c r="T12" s="15">
        <v>296</v>
      </c>
      <c r="U12" s="15">
        <v>239</v>
      </c>
      <c r="V12" s="15"/>
      <c r="W12" s="15">
        <v>377</v>
      </c>
      <c r="X12" s="15">
        <v>313</v>
      </c>
      <c r="Y12" s="25">
        <f t="shared" si="4"/>
        <v>16</v>
      </c>
      <c r="AA12" s="18">
        <v>8</v>
      </c>
      <c r="AB12" s="34">
        <f t="shared" si="26"/>
        <v>8</v>
      </c>
      <c r="AC12" s="34">
        <f t="shared" si="6"/>
        <v>8</v>
      </c>
      <c r="AG12" s="11">
        <f t="shared" si="7"/>
        <v>2</v>
      </c>
      <c r="AH12" s="11">
        <f t="shared" si="8"/>
        <v>3</v>
      </c>
      <c r="AI12" s="11">
        <f t="shared" si="9"/>
        <v>3</v>
      </c>
      <c r="AJ12" s="11">
        <f t="shared" si="10"/>
        <v>3</v>
      </c>
      <c r="AK12" s="11">
        <f t="shared" si="11"/>
        <v>3</v>
      </c>
      <c r="AL12" s="11">
        <f t="shared" si="12"/>
        <v>3</v>
      </c>
      <c r="AM12" s="11">
        <f t="shared" si="13"/>
        <v>2</v>
      </c>
      <c r="AN12" s="11">
        <f t="shared" si="14"/>
        <v>1</v>
      </c>
      <c r="AO12" s="11">
        <f t="shared" si="15"/>
        <v>1</v>
      </c>
      <c r="AP12" s="11">
        <f t="shared" si="16"/>
        <v>1</v>
      </c>
      <c r="AQ12" s="11">
        <f t="shared" si="17"/>
        <v>2</v>
      </c>
      <c r="AR12" s="11">
        <f t="shared" si="18"/>
        <v>3</v>
      </c>
      <c r="AS12" s="11">
        <f t="shared" si="19"/>
        <v>3</v>
      </c>
      <c r="AT12" s="11">
        <f t="shared" si="20"/>
        <v>2</v>
      </c>
      <c r="AU12" s="11">
        <f t="shared" si="21"/>
        <v>2</v>
      </c>
      <c r="AV12" s="11">
        <f t="shared" si="22"/>
        <v>3</v>
      </c>
      <c r="AX12" s="11">
        <f t="shared" si="5"/>
        <v>13</v>
      </c>
      <c r="EB12" s="11">
        <v>8</v>
      </c>
      <c r="ED12" s="11">
        <f t="shared" si="23"/>
        <v>8</v>
      </c>
      <c r="EE12" s="11" t="str">
        <f t="shared" si="24"/>
        <v>(8)</v>
      </c>
    </row>
    <row r="13" spans="1:135" ht="15.75">
      <c r="A13" s="8" t="str">
        <f t="shared" si="25"/>
        <v>9(9)</v>
      </c>
      <c r="B13" s="35" t="s">
        <v>73</v>
      </c>
      <c r="C13" s="36" t="s">
        <v>60</v>
      </c>
      <c r="D13" s="21">
        <f t="shared" si="1"/>
        <v>3693</v>
      </c>
      <c r="E13" s="19"/>
      <c r="F13" s="15">
        <f t="shared" si="2"/>
        <v>14</v>
      </c>
      <c r="G13" s="20">
        <f t="shared" si="3"/>
        <v>131.89285714285714</v>
      </c>
      <c r="H13" s="19"/>
      <c r="I13" s="15">
        <v>217</v>
      </c>
      <c r="J13" s="15">
        <v>270</v>
      </c>
      <c r="K13" s="15">
        <v>291</v>
      </c>
      <c r="L13" s="15">
        <v>332</v>
      </c>
      <c r="M13" s="15">
        <v>204</v>
      </c>
      <c r="N13" s="15">
        <v>356</v>
      </c>
      <c r="O13" s="15">
        <v>147</v>
      </c>
      <c r="P13" s="55"/>
      <c r="Q13" s="30">
        <v>254</v>
      </c>
      <c r="R13" s="56">
        <v>236</v>
      </c>
      <c r="S13" s="15">
        <v>269</v>
      </c>
      <c r="T13" s="15">
        <v>245</v>
      </c>
      <c r="U13" s="15">
        <v>247</v>
      </c>
      <c r="V13" s="15"/>
      <c r="W13" s="15">
        <v>361</v>
      </c>
      <c r="X13" s="15">
        <v>264</v>
      </c>
      <c r="Y13" s="25">
        <f t="shared" si="4"/>
        <v>16</v>
      </c>
      <c r="AA13" s="18">
        <v>9</v>
      </c>
      <c r="AB13" s="34">
        <f t="shared" si="26"/>
        <v>9</v>
      </c>
      <c r="AC13" s="34">
        <f t="shared" si="6"/>
        <v>9</v>
      </c>
      <c r="AG13" s="11">
        <f t="shared" si="7"/>
        <v>2</v>
      </c>
      <c r="AH13" s="11">
        <f t="shared" si="8"/>
        <v>3</v>
      </c>
      <c r="AI13" s="11">
        <f t="shared" si="9"/>
        <v>3</v>
      </c>
      <c r="AJ13" s="11">
        <f t="shared" si="10"/>
        <v>3</v>
      </c>
      <c r="AK13" s="11">
        <f t="shared" si="11"/>
        <v>3</v>
      </c>
      <c r="AL13" s="11">
        <f t="shared" si="12"/>
        <v>3</v>
      </c>
      <c r="AM13" s="11">
        <f t="shared" si="13"/>
        <v>3</v>
      </c>
      <c r="AN13" s="11">
        <f t="shared" si="14"/>
        <v>2</v>
      </c>
      <c r="AO13" s="11">
        <f t="shared" si="15"/>
        <v>2</v>
      </c>
      <c r="AP13" s="11">
        <f t="shared" si="16"/>
        <v>3</v>
      </c>
      <c r="AQ13" s="11">
        <f t="shared" si="17"/>
        <v>3</v>
      </c>
      <c r="AR13" s="11">
        <f t="shared" si="18"/>
        <v>3</v>
      </c>
      <c r="AS13" s="11">
        <f t="shared" si="19"/>
        <v>3</v>
      </c>
      <c r="AT13" s="11">
        <f t="shared" si="20"/>
        <v>2</v>
      </c>
      <c r="AU13" s="11">
        <f t="shared" si="21"/>
        <v>2</v>
      </c>
      <c r="AV13" s="11">
        <f t="shared" si="22"/>
        <v>3</v>
      </c>
      <c r="AX13" s="11">
        <f t="shared" si="5"/>
        <v>16</v>
      </c>
      <c r="EB13" s="11">
        <v>9</v>
      </c>
      <c r="ED13" s="11">
        <f t="shared" si="23"/>
        <v>9</v>
      </c>
      <c r="EE13" s="11" t="str">
        <f t="shared" si="24"/>
        <v>(9)</v>
      </c>
    </row>
    <row r="14" spans="1:135" ht="15.75">
      <c r="A14" s="8" t="str">
        <f t="shared" si="25"/>
        <v>10(10)</v>
      </c>
      <c r="B14" s="35" t="s">
        <v>66</v>
      </c>
      <c r="C14" s="10" t="s">
        <v>183</v>
      </c>
      <c r="D14" s="21">
        <f t="shared" si="1"/>
        <v>3563</v>
      </c>
      <c r="E14" s="19"/>
      <c r="F14" s="15">
        <f t="shared" si="2"/>
        <v>13</v>
      </c>
      <c r="G14" s="20">
        <f t="shared" si="3"/>
        <v>137.03846153846155</v>
      </c>
      <c r="H14" s="19"/>
      <c r="I14" s="15">
        <v>236</v>
      </c>
      <c r="J14" s="15">
        <v>354</v>
      </c>
      <c r="K14" s="15">
        <v>292</v>
      </c>
      <c r="L14" s="15">
        <v>294</v>
      </c>
      <c r="M14" s="15"/>
      <c r="N14" s="15">
        <v>321</v>
      </c>
      <c r="O14" s="15">
        <v>252</v>
      </c>
      <c r="P14" s="55">
        <v>328</v>
      </c>
      <c r="Q14" s="30">
        <v>286</v>
      </c>
      <c r="R14" s="56">
        <v>278</v>
      </c>
      <c r="S14" s="15">
        <v>224</v>
      </c>
      <c r="T14" s="15">
        <v>243</v>
      </c>
      <c r="U14" s="15"/>
      <c r="V14" s="15"/>
      <c r="W14" s="15">
        <v>254</v>
      </c>
      <c r="X14" s="15">
        <v>201</v>
      </c>
      <c r="Y14" s="25">
        <f t="shared" si="4"/>
        <v>16</v>
      </c>
      <c r="AA14" s="18">
        <v>10</v>
      </c>
      <c r="AB14" s="34">
        <f t="shared" si="26"/>
        <v>10</v>
      </c>
      <c r="AC14" s="34">
        <f t="shared" si="6"/>
        <v>10</v>
      </c>
      <c r="AG14" s="11">
        <f aca="true" t="shared" si="27" ref="AG14:AG48">COUNT($I$3,I14,H14)</f>
        <v>2</v>
      </c>
      <c r="AH14" s="11">
        <f aca="true" t="shared" si="28" ref="AH14:AH48">COUNT($J$3,J14,I14)</f>
        <v>3</v>
      </c>
      <c r="AI14" s="11">
        <f aca="true" t="shared" si="29" ref="AI14:AI48">COUNT($K$3,K14,J14)</f>
        <v>3</v>
      </c>
      <c r="AJ14" s="11">
        <f aca="true" t="shared" si="30" ref="AJ14:AJ48">COUNT($L$3,L14,K14)</f>
        <v>3</v>
      </c>
      <c r="AK14" s="11">
        <f aca="true" t="shared" si="31" ref="AK14:AK48">COUNT($M$3,M14,L14)</f>
        <v>2</v>
      </c>
      <c r="AL14" s="11">
        <f aca="true" t="shared" si="32" ref="AL14:AL48">COUNT($N$3,N14,M14)</f>
        <v>2</v>
      </c>
      <c r="AM14" s="11">
        <f aca="true" t="shared" si="33" ref="AM14:AM48">COUNT($O$3,O14,N14)</f>
        <v>3</v>
      </c>
      <c r="AN14" s="11">
        <f aca="true" t="shared" si="34" ref="AN14:AN48">COUNT($P$3,P14,O14)</f>
        <v>3</v>
      </c>
      <c r="AO14" s="11">
        <f aca="true" t="shared" si="35" ref="AO14:AO48">COUNT($Q$3,Q14,P14)</f>
        <v>3</v>
      </c>
      <c r="AP14" s="11">
        <f aca="true" t="shared" si="36" ref="AP14:AP48">COUNT($R$3,R14,Q14)</f>
        <v>3</v>
      </c>
      <c r="AQ14" s="11">
        <f aca="true" t="shared" si="37" ref="AQ14:AQ48">COUNT($S$3,S14,R14)</f>
        <v>3</v>
      </c>
      <c r="AR14" s="11">
        <f aca="true" t="shared" si="38" ref="AR14:AR48">COUNT($T$3,T14,S14)</f>
        <v>3</v>
      </c>
      <c r="AS14" s="11">
        <f aca="true" t="shared" si="39" ref="AS14:AS48">COUNT($U$3,U14,T14)</f>
        <v>2</v>
      </c>
      <c r="AT14" s="11">
        <f aca="true" t="shared" si="40" ref="AT14:AT48">COUNT($V$3,V14,U14)</f>
        <v>1</v>
      </c>
      <c r="AU14" s="11">
        <f aca="true" t="shared" si="41" ref="AU14:AU48">COUNT($W$3,W14,V14)</f>
        <v>2</v>
      </c>
      <c r="AV14" s="11">
        <f aca="true" t="shared" si="42" ref="AV14:AV48">COUNT($X$3,X14,W14)</f>
        <v>3</v>
      </c>
      <c r="AX14" s="11">
        <f t="shared" si="5"/>
        <v>15</v>
      </c>
      <c r="EB14" s="11">
        <v>10</v>
      </c>
      <c r="ED14" s="11">
        <f t="shared" si="23"/>
        <v>10</v>
      </c>
      <c r="EE14" s="11" t="str">
        <f t="shared" si="24"/>
        <v>(10)</v>
      </c>
    </row>
    <row r="15" spans="1:135" ht="15.75">
      <c r="A15" s="8" t="str">
        <f t="shared" si="25"/>
        <v>11(13)</v>
      </c>
      <c r="B15" s="9" t="s">
        <v>38</v>
      </c>
      <c r="C15" s="10" t="s">
        <v>39</v>
      </c>
      <c r="D15" s="21">
        <f t="shared" si="1"/>
        <v>3463</v>
      </c>
      <c r="E15" s="19"/>
      <c r="F15" s="15">
        <f t="shared" si="2"/>
        <v>14</v>
      </c>
      <c r="G15" s="20">
        <f t="shared" si="3"/>
        <v>123.67857142857143</v>
      </c>
      <c r="H15" s="19"/>
      <c r="I15" s="15">
        <v>259</v>
      </c>
      <c r="J15" s="15">
        <v>259</v>
      </c>
      <c r="K15" s="15">
        <v>227</v>
      </c>
      <c r="L15" s="15">
        <v>260</v>
      </c>
      <c r="M15" s="15">
        <v>270</v>
      </c>
      <c r="N15" s="15">
        <v>306</v>
      </c>
      <c r="O15" s="15">
        <v>180</v>
      </c>
      <c r="P15" s="55"/>
      <c r="Q15" s="30">
        <v>265</v>
      </c>
      <c r="R15" s="56">
        <v>312</v>
      </c>
      <c r="S15" s="15">
        <v>140</v>
      </c>
      <c r="T15" s="15">
        <v>196</v>
      </c>
      <c r="U15" s="15">
        <v>208</v>
      </c>
      <c r="V15" s="15"/>
      <c r="W15" s="15">
        <v>230</v>
      </c>
      <c r="X15" s="15">
        <v>351</v>
      </c>
      <c r="Y15" s="25">
        <f t="shared" si="4"/>
        <v>16</v>
      </c>
      <c r="AA15" s="18">
        <v>13</v>
      </c>
      <c r="AB15" s="34">
        <f t="shared" si="26"/>
        <v>11</v>
      </c>
      <c r="AC15" s="34">
        <f t="shared" si="6"/>
        <v>11</v>
      </c>
      <c r="AG15" s="11">
        <f t="shared" si="27"/>
        <v>2</v>
      </c>
      <c r="AH15" s="11">
        <f t="shared" si="28"/>
        <v>3</v>
      </c>
      <c r="AI15" s="11">
        <f t="shared" si="29"/>
        <v>3</v>
      </c>
      <c r="AJ15" s="11">
        <f t="shared" si="30"/>
        <v>3</v>
      </c>
      <c r="AK15" s="11">
        <f t="shared" si="31"/>
        <v>3</v>
      </c>
      <c r="AL15" s="11">
        <f t="shared" si="32"/>
        <v>3</v>
      </c>
      <c r="AM15" s="11">
        <f t="shared" si="33"/>
        <v>3</v>
      </c>
      <c r="AN15" s="11">
        <f t="shared" si="34"/>
        <v>2</v>
      </c>
      <c r="AO15" s="11">
        <f t="shared" si="35"/>
        <v>2</v>
      </c>
      <c r="AP15" s="11">
        <f t="shared" si="36"/>
        <v>3</v>
      </c>
      <c r="AQ15" s="11">
        <f t="shared" si="37"/>
        <v>3</v>
      </c>
      <c r="AR15" s="11">
        <f t="shared" si="38"/>
        <v>3</v>
      </c>
      <c r="AS15" s="11">
        <f t="shared" si="39"/>
        <v>3</v>
      </c>
      <c r="AT15" s="11">
        <f t="shared" si="40"/>
        <v>2</v>
      </c>
      <c r="AU15" s="11">
        <f t="shared" si="41"/>
        <v>2</v>
      </c>
      <c r="AV15" s="11">
        <f t="shared" si="42"/>
        <v>3</v>
      </c>
      <c r="AX15" s="11">
        <f t="shared" si="5"/>
        <v>16</v>
      </c>
      <c r="EB15" s="11">
        <v>11</v>
      </c>
      <c r="ED15" s="11">
        <f t="shared" si="23"/>
        <v>11</v>
      </c>
      <c r="EE15" s="11" t="str">
        <f t="shared" si="24"/>
        <v>(13)</v>
      </c>
    </row>
    <row r="16" spans="1:135" ht="15.75">
      <c r="A16" s="8" t="str">
        <f t="shared" si="25"/>
        <v>12(11)</v>
      </c>
      <c r="B16" s="9" t="s">
        <v>116</v>
      </c>
      <c r="C16" s="36" t="s">
        <v>182</v>
      </c>
      <c r="D16" s="21">
        <f t="shared" si="1"/>
        <v>3355</v>
      </c>
      <c r="E16" s="19"/>
      <c r="F16" s="15">
        <f t="shared" si="2"/>
        <v>14</v>
      </c>
      <c r="G16" s="20">
        <f t="shared" si="3"/>
        <v>119.82142857142857</v>
      </c>
      <c r="H16" s="19"/>
      <c r="I16" s="15">
        <v>322</v>
      </c>
      <c r="J16" s="15">
        <v>330</v>
      </c>
      <c r="K16" s="15">
        <v>280</v>
      </c>
      <c r="L16" s="15">
        <v>191</v>
      </c>
      <c r="M16" s="15"/>
      <c r="N16" s="15">
        <v>182</v>
      </c>
      <c r="O16" s="15">
        <v>185</v>
      </c>
      <c r="P16" s="55">
        <v>256</v>
      </c>
      <c r="Q16" s="30">
        <v>254</v>
      </c>
      <c r="R16" s="56">
        <v>182</v>
      </c>
      <c r="S16" s="15">
        <v>285</v>
      </c>
      <c r="T16" s="15">
        <v>195</v>
      </c>
      <c r="U16" s="15"/>
      <c r="V16" s="15">
        <v>281</v>
      </c>
      <c r="W16" s="15">
        <v>250</v>
      </c>
      <c r="X16" s="15">
        <v>162</v>
      </c>
      <c r="Y16" s="25">
        <f t="shared" si="4"/>
        <v>16</v>
      </c>
      <c r="AA16" s="18">
        <v>11</v>
      </c>
      <c r="AB16" s="34">
        <f t="shared" si="26"/>
        <v>12</v>
      </c>
      <c r="AC16" s="34">
        <f t="shared" si="6"/>
        <v>12</v>
      </c>
      <c r="AG16" s="11">
        <f t="shared" si="27"/>
        <v>2</v>
      </c>
      <c r="AH16" s="11">
        <f t="shared" si="28"/>
        <v>3</v>
      </c>
      <c r="AI16" s="11">
        <f t="shared" si="29"/>
        <v>3</v>
      </c>
      <c r="AJ16" s="11">
        <f t="shared" si="30"/>
        <v>3</v>
      </c>
      <c r="AK16" s="11">
        <f t="shared" si="31"/>
        <v>2</v>
      </c>
      <c r="AL16" s="11">
        <f t="shared" si="32"/>
        <v>2</v>
      </c>
      <c r="AM16" s="11">
        <f t="shared" si="33"/>
        <v>3</v>
      </c>
      <c r="AN16" s="11">
        <f t="shared" si="34"/>
        <v>3</v>
      </c>
      <c r="AO16" s="11">
        <f t="shared" si="35"/>
        <v>3</v>
      </c>
      <c r="AP16" s="11">
        <f t="shared" si="36"/>
        <v>3</v>
      </c>
      <c r="AQ16" s="11">
        <f t="shared" si="37"/>
        <v>3</v>
      </c>
      <c r="AR16" s="11">
        <f t="shared" si="38"/>
        <v>3</v>
      </c>
      <c r="AS16" s="11">
        <f t="shared" si="39"/>
        <v>2</v>
      </c>
      <c r="AT16" s="11">
        <f t="shared" si="40"/>
        <v>2</v>
      </c>
      <c r="AU16" s="11">
        <f t="shared" si="41"/>
        <v>3</v>
      </c>
      <c r="AV16" s="11">
        <f t="shared" si="42"/>
        <v>3</v>
      </c>
      <c r="AX16" s="11">
        <f t="shared" si="5"/>
        <v>16</v>
      </c>
      <c r="EB16" s="11">
        <v>12</v>
      </c>
      <c r="ED16" s="11">
        <f t="shared" si="23"/>
        <v>12</v>
      </c>
      <c r="EE16" s="11" t="str">
        <f t="shared" si="24"/>
        <v>(11)</v>
      </c>
    </row>
    <row r="17" spans="1:135" ht="15.75">
      <c r="A17" s="8" t="str">
        <f t="shared" si="25"/>
        <v>13(12)</v>
      </c>
      <c r="B17" s="35" t="s">
        <v>62</v>
      </c>
      <c r="C17" s="36" t="s">
        <v>60</v>
      </c>
      <c r="D17" s="21">
        <f t="shared" si="1"/>
        <v>3297</v>
      </c>
      <c r="E17" s="19"/>
      <c r="F17" s="15">
        <f t="shared" si="2"/>
        <v>13</v>
      </c>
      <c r="G17" s="20">
        <f t="shared" si="3"/>
        <v>126.8076923076923</v>
      </c>
      <c r="H17" s="19"/>
      <c r="I17" s="15">
        <v>323</v>
      </c>
      <c r="J17" s="15">
        <v>392</v>
      </c>
      <c r="K17" s="15">
        <v>275</v>
      </c>
      <c r="L17" s="15">
        <v>286</v>
      </c>
      <c r="M17" s="15">
        <v>215</v>
      </c>
      <c r="N17" s="15">
        <v>260</v>
      </c>
      <c r="O17" s="15">
        <v>179</v>
      </c>
      <c r="P17" s="55"/>
      <c r="Q17" s="30">
        <v>263</v>
      </c>
      <c r="R17" s="56">
        <v>228</v>
      </c>
      <c r="S17" s="15"/>
      <c r="T17" s="15">
        <v>167</v>
      </c>
      <c r="U17" s="15">
        <v>220</v>
      </c>
      <c r="V17" s="15"/>
      <c r="W17" s="15">
        <v>264</v>
      </c>
      <c r="X17" s="15">
        <v>225</v>
      </c>
      <c r="Y17" s="25">
        <f t="shared" si="4"/>
        <v>16</v>
      </c>
      <c r="AA17" s="18">
        <v>12</v>
      </c>
      <c r="AB17" s="34">
        <f t="shared" si="26"/>
        <v>13</v>
      </c>
      <c r="AC17" s="34">
        <f t="shared" si="6"/>
        <v>13</v>
      </c>
      <c r="AG17" s="11">
        <f t="shared" si="27"/>
        <v>2</v>
      </c>
      <c r="AH17" s="11">
        <f t="shared" si="28"/>
        <v>3</v>
      </c>
      <c r="AI17" s="11">
        <f t="shared" si="29"/>
        <v>3</v>
      </c>
      <c r="AJ17" s="11">
        <f t="shared" si="30"/>
        <v>3</v>
      </c>
      <c r="AK17" s="11">
        <f t="shared" si="31"/>
        <v>3</v>
      </c>
      <c r="AL17" s="11">
        <f t="shared" si="32"/>
        <v>3</v>
      </c>
      <c r="AM17" s="11">
        <f t="shared" si="33"/>
        <v>3</v>
      </c>
      <c r="AN17" s="11">
        <f t="shared" si="34"/>
        <v>2</v>
      </c>
      <c r="AO17" s="11">
        <f t="shared" si="35"/>
        <v>2</v>
      </c>
      <c r="AP17" s="11">
        <f t="shared" si="36"/>
        <v>3</v>
      </c>
      <c r="AQ17" s="11">
        <f t="shared" si="37"/>
        <v>2</v>
      </c>
      <c r="AR17" s="11">
        <f t="shared" si="38"/>
        <v>2</v>
      </c>
      <c r="AS17" s="11">
        <f t="shared" si="39"/>
        <v>3</v>
      </c>
      <c r="AT17" s="11">
        <f t="shared" si="40"/>
        <v>2</v>
      </c>
      <c r="AU17" s="11">
        <f t="shared" si="41"/>
        <v>2</v>
      </c>
      <c r="AV17" s="11">
        <f t="shared" si="42"/>
        <v>3</v>
      </c>
      <c r="AX17" s="11">
        <f t="shared" si="5"/>
        <v>16</v>
      </c>
      <c r="EB17" s="11">
        <v>13</v>
      </c>
      <c r="ED17" s="11">
        <f t="shared" si="23"/>
        <v>13</v>
      </c>
      <c r="EE17" s="11" t="str">
        <f t="shared" si="24"/>
        <v>(12)</v>
      </c>
    </row>
    <row r="18" spans="1:135" ht="15.75">
      <c r="A18" s="8" t="str">
        <f t="shared" si="25"/>
        <v>13(14)</v>
      </c>
      <c r="B18" s="9" t="s">
        <v>115</v>
      </c>
      <c r="C18" s="36" t="s">
        <v>182</v>
      </c>
      <c r="D18" s="21">
        <f t="shared" si="1"/>
        <v>3297</v>
      </c>
      <c r="E18" s="19"/>
      <c r="F18" s="15">
        <f t="shared" si="2"/>
        <v>14</v>
      </c>
      <c r="G18" s="20">
        <f t="shared" si="3"/>
        <v>117.75</v>
      </c>
      <c r="H18" s="19"/>
      <c r="I18" s="15">
        <v>173</v>
      </c>
      <c r="J18" s="15">
        <v>308</v>
      </c>
      <c r="K18" s="15">
        <v>252</v>
      </c>
      <c r="L18" s="15">
        <v>232</v>
      </c>
      <c r="M18" s="15"/>
      <c r="N18" s="15">
        <v>284</v>
      </c>
      <c r="O18" s="15">
        <v>217</v>
      </c>
      <c r="P18" s="55">
        <v>264</v>
      </c>
      <c r="Q18" s="30">
        <v>218</v>
      </c>
      <c r="R18" s="56">
        <v>217</v>
      </c>
      <c r="S18" s="15">
        <v>165</v>
      </c>
      <c r="T18" s="15">
        <v>219</v>
      </c>
      <c r="U18" s="15"/>
      <c r="V18" s="15">
        <v>256</v>
      </c>
      <c r="W18" s="15">
        <v>229</v>
      </c>
      <c r="X18" s="15">
        <v>263</v>
      </c>
      <c r="Y18" s="25">
        <f t="shared" si="4"/>
        <v>16</v>
      </c>
      <c r="AA18" s="18">
        <v>14</v>
      </c>
      <c r="AB18" s="34">
        <f t="shared" si="26"/>
        <v>13</v>
      </c>
      <c r="AC18" s="34">
        <f t="shared" si="6"/>
        <v>14</v>
      </c>
      <c r="AG18" s="11">
        <f t="shared" si="27"/>
        <v>2</v>
      </c>
      <c r="AH18" s="11">
        <f t="shared" si="28"/>
        <v>3</v>
      </c>
      <c r="AI18" s="11">
        <f t="shared" si="29"/>
        <v>3</v>
      </c>
      <c r="AJ18" s="11">
        <f t="shared" si="30"/>
        <v>3</v>
      </c>
      <c r="AK18" s="11">
        <f t="shared" si="31"/>
        <v>2</v>
      </c>
      <c r="AL18" s="11">
        <f t="shared" si="32"/>
        <v>2</v>
      </c>
      <c r="AM18" s="11">
        <f t="shared" si="33"/>
        <v>3</v>
      </c>
      <c r="AN18" s="11">
        <f t="shared" si="34"/>
        <v>3</v>
      </c>
      <c r="AO18" s="11">
        <f t="shared" si="35"/>
        <v>3</v>
      </c>
      <c r="AP18" s="11">
        <f t="shared" si="36"/>
        <v>3</v>
      </c>
      <c r="AQ18" s="11">
        <f t="shared" si="37"/>
        <v>3</v>
      </c>
      <c r="AR18" s="11">
        <f t="shared" si="38"/>
        <v>3</v>
      </c>
      <c r="AS18" s="11">
        <f t="shared" si="39"/>
        <v>2</v>
      </c>
      <c r="AT18" s="11">
        <f t="shared" si="40"/>
        <v>2</v>
      </c>
      <c r="AU18" s="11">
        <f t="shared" si="41"/>
        <v>3</v>
      </c>
      <c r="AV18" s="11">
        <f t="shared" si="42"/>
        <v>3</v>
      </c>
      <c r="AX18" s="11">
        <f t="shared" si="5"/>
        <v>16</v>
      </c>
      <c r="EB18" s="11">
        <v>14</v>
      </c>
      <c r="ED18" s="11">
        <f t="shared" si="23"/>
        <v>13</v>
      </c>
      <c r="EE18" s="11" t="str">
        <f t="shared" si="24"/>
        <v>(14)</v>
      </c>
    </row>
    <row r="19" spans="1:135" ht="15.75">
      <c r="A19" s="8" t="str">
        <f t="shared" si="25"/>
        <v>15(20)</v>
      </c>
      <c r="B19" s="35" t="s">
        <v>64</v>
      </c>
      <c r="C19" s="36" t="s">
        <v>41</v>
      </c>
      <c r="D19" s="21">
        <f t="shared" si="1"/>
        <v>3291</v>
      </c>
      <c r="E19" s="19"/>
      <c r="F19" s="15">
        <f t="shared" si="2"/>
        <v>13</v>
      </c>
      <c r="G19" s="20">
        <f t="shared" si="3"/>
        <v>126.57692307692308</v>
      </c>
      <c r="H19" s="19"/>
      <c r="I19" s="15">
        <v>265</v>
      </c>
      <c r="J19" s="15">
        <v>235</v>
      </c>
      <c r="K19" s="15">
        <v>186</v>
      </c>
      <c r="L19" s="15">
        <v>216</v>
      </c>
      <c r="M19" s="15">
        <v>227</v>
      </c>
      <c r="N19" s="15">
        <v>311</v>
      </c>
      <c r="O19" s="15">
        <v>230</v>
      </c>
      <c r="P19" s="55"/>
      <c r="Q19" s="30">
        <v>315</v>
      </c>
      <c r="R19" s="56">
        <v>233</v>
      </c>
      <c r="S19" s="15"/>
      <c r="T19" s="15">
        <v>218</v>
      </c>
      <c r="U19" s="15">
        <v>221</v>
      </c>
      <c r="V19" s="15"/>
      <c r="W19" s="15">
        <v>342</v>
      </c>
      <c r="X19" s="15">
        <v>292</v>
      </c>
      <c r="Y19" s="25">
        <f t="shared" si="4"/>
        <v>16</v>
      </c>
      <c r="AA19" s="18">
        <v>20</v>
      </c>
      <c r="AB19" s="34">
        <f t="shared" si="26"/>
        <v>15</v>
      </c>
      <c r="AC19" s="34">
        <f t="shared" si="6"/>
        <v>15</v>
      </c>
      <c r="AG19" s="11">
        <f t="shared" si="27"/>
        <v>2</v>
      </c>
      <c r="AH19" s="11">
        <f t="shared" si="28"/>
        <v>3</v>
      </c>
      <c r="AI19" s="11">
        <f t="shared" si="29"/>
        <v>3</v>
      </c>
      <c r="AJ19" s="11">
        <f t="shared" si="30"/>
        <v>3</v>
      </c>
      <c r="AK19" s="11">
        <f t="shared" si="31"/>
        <v>3</v>
      </c>
      <c r="AL19" s="11">
        <f t="shared" si="32"/>
        <v>3</v>
      </c>
      <c r="AM19" s="11">
        <f t="shared" si="33"/>
        <v>3</v>
      </c>
      <c r="AN19" s="11">
        <f t="shared" si="34"/>
        <v>2</v>
      </c>
      <c r="AO19" s="11">
        <f t="shared" si="35"/>
        <v>2</v>
      </c>
      <c r="AP19" s="11">
        <f t="shared" si="36"/>
        <v>3</v>
      </c>
      <c r="AQ19" s="11">
        <f t="shared" si="37"/>
        <v>2</v>
      </c>
      <c r="AR19" s="11">
        <f t="shared" si="38"/>
        <v>2</v>
      </c>
      <c r="AS19" s="11">
        <f t="shared" si="39"/>
        <v>3</v>
      </c>
      <c r="AT19" s="11">
        <f t="shared" si="40"/>
        <v>2</v>
      </c>
      <c r="AU19" s="11">
        <f t="shared" si="41"/>
        <v>2</v>
      </c>
      <c r="AV19" s="11">
        <f t="shared" si="42"/>
        <v>3</v>
      </c>
      <c r="AX19" s="11">
        <f t="shared" si="5"/>
        <v>16</v>
      </c>
      <c r="EB19" s="11">
        <v>15</v>
      </c>
      <c r="ED19" s="11">
        <f t="shared" si="23"/>
        <v>15</v>
      </c>
      <c r="EE19" s="11" t="str">
        <f t="shared" si="24"/>
        <v>(20)</v>
      </c>
    </row>
    <row r="20" spans="1:135" ht="15.75">
      <c r="A20" s="8" t="str">
        <f t="shared" si="25"/>
        <v>16(15)</v>
      </c>
      <c r="B20" s="9" t="s">
        <v>51</v>
      </c>
      <c r="C20" s="36" t="s">
        <v>182</v>
      </c>
      <c r="D20" s="21">
        <f t="shared" si="1"/>
        <v>3214</v>
      </c>
      <c r="E20" s="19"/>
      <c r="F20" s="15">
        <f t="shared" si="2"/>
        <v>13</v>
      </c>
      <c r="G20" s="20">
        <f t="shared" si="3"/>
        <v>123.61538461538461</v>
      </c>
      <c r="H20" s="19"/>
      <c r="I20" s="15">
        <v>288</v>
      </c>
      <c r="J20" s="15">
        <v>255</v>
      </c>
      <c r="K20" s="15">
        <v>268</v>
      </c>
      <c r="L20" s="15">
        <v>255</v>
      </c>
      <c r="M20" s="15"/>
      <c r="N20" s="15"/>
      <c r="O20" s="15">
        <v>203</v>
      </c>
      <c r="P20" s="55">
        <v>188</v>
      </c>
      <c r="Q20" s="30">
        <v>262</v>
      </c>
      <c r="R20" s="56">
        <v>222</v>
      </c>
      <c r="S20" s="15">
        <v>182</v>
      </c>
      <c r="T20" s="15">
        <v>199</v>
      </c>
      <c r="U20" s="15"/>
      <c r="V20" s="15">
        <v>329</v>
      </c>
      <c r="W20" s="15">
        <v>260</v>
      </c>
      <c r="X20" s="15">
        <v>303</v>
      </c>
      <c r="Y20" s="25">
        <f t="shared" si="4"/>
        <v>16</v>
      </c>
      <c r="AA20" s="18">
        <v>15</v>
      </c>
      <c r="AB20" s="34">
        <f t="shared" si="26"/>
        <v>16</v>
      </c>
      <c r="AC20" s="34">
        <f t="shared" si="6"/>
        <v>16</v>
      </c>
      <c r="AG20" s="11">
        <f t="shared" si="27"/>
        <v>2</v>
      </c>
      <c r="AH20" s="11">
        <f t="shared" si="28"/>
        <v>3</v>
      </c>
      <c r="AI20" s="11">
        <f t="shared" si="29"/>
        <v>3</v>
      </c>
      <c r="AJ20" s="11">
        <f t="shared" si="30"/>
        <v>3</v>
      </c>
      <c r="AK20" s="11">
        <f t="shared" si="31"/>
        <v>2</v>
      </c>
      <c r="AL20" s="11">
        <f t="shared" si="32"/>
        <v>1</v>
      </c>
      <c r="AM20" s="11">
        <f t="shared" si="33"/>
        <v>2</v>
      </c>
      <c r="AN20" s="11">
        <f t="shared" si="34"/>
        <v>3</v>
      </c>
      <c r="AO20" s="11">
        <f t="shared" si="35"/>
        <v>3</v>
      </c>
      <c r="AP20" s="11">
        <f t="shared" si="36"/>
        <v>3</v>
      </c>
      <c r="AQ20" s="11">
        <f t="shared" si="37"/>
        <v>3</v>
      </c>
      <c r="AR20" s="11">
        <f t="shared" si="38"/>
        <v>3</v>
      </c>
      <c r="AS20" s="11">
        <f t="shared" si="39"/>
        <v>2</v>
      </c>
      <c r="AT20" s="11">
        <f t="shared" si="40"/>
        <v>2</v>
      </c>
      <c r="AU20" s="11">
        <f t="shared" si="41"/>
        <v>3</v>
      </c>
      <c r="AV20" s="11">
        <f t="shared" si="42"/>
        <v>3</v>
      </c>
      <c r="AX20" s="11">
        <f t="shared" si="5"/>
        <v>15</v>
      </c>
      <c r="EB20" s="11">
        <v>16</v>
      </c>
      <c r="ED20" s="11">
        <f t="shared" si="23"/>
        <v>16</v>
      </c>
      <c r="EE20" s="11" t="str">
        <f t="shared" si="24"/>
        <v>(15)</v>
      </c>
    </row>
    <row r="21" spans="1:135" ht="15.75">
      <c r="A21" s="8" t="str">
        <f t="shared" si="25"/>
        <v>17(17)</v>
      </c>
      <c r="B21" s="35" t="s">
        <v>61</v>
      </c>
      <c r="C21" s="36" t="s">
        <v>60</v>
      </c>
      <c r="D21" s="21">
        <f t="shared" si="1"/>
        <v>3118</v>
      </c>
      <c r="E21" s="19"/>
      <c r="F21" s="15">
        <f t="shared" si="2"/>
        <v>14</v>
      </c>
      <c r="G21" s="20">
        <f t="shared" si="3"/>
        <v>111.35714285714286</v>
      </c>
      <c r="H21" s="19"/>
      <c r="I21" s="15">
        <v>186</v>
      </c>
      <c r="J21" s="15">
        <v>300</v>
      </c>
      <c r="K21" s="15">
        <v>308</v>
      </c>
      <c r="L21" s="15">
        <v>142</v>
      </c>
      <c r="M21" s="15">
        <v>242</v>
      </c>
      <c r="N21" s="15">
        <v>245</v>
      </c>
      <c r="O21" s="15">
        <v>136</v>
      </c>
      <c r="P21" s="55"/>
      <c r="Q21" s="30">
        <v>306</v>
      </c>
      <c r="R21" s="56">
        <v>168</v>
      </c>
      <c r="S21" s="15">
        <v>201</v>
      </c>
      <c r="T21" s="15">
        <v>189</v>
      </c>
      <c r="U21" s="15">
        <v>169</v>
      </c>
      <c r="V21" s="15"/>
      <c r="W21" s="15">
        <v>250</v>
      </c>
      <c r="X21" s="15">
        <v>276</v>
      </c>
      <c r="Y21" s="25">
        <f t="shared" si="4"/>
        <v>16</v>
      </c>
      <c r="AA21" s="18">
        <v>17</v>
      </c>
      <c r="AB21" s="34">
        <f t="shared" si="26"/>
        <v>17</v>
      </c>
      <c r="AC21" s="34">
        <f t="shared" si="6"/>
        <v>17</v>
      </c>
      <c r="AG21" s="11">
        <f t="shared" si="27"/>
        <v>2</v>
      </c>
      <c r="AH21" s="11">
        <f t="shared" si="28"/>
        <v>3</v>
      </c>
      <c r="AI21" s="11">
        <f t="shared" si="29"/>
        <v>3</v>
      </c>
      <c r="AJ21" s="11">
        <f t="shared" si="30"/>
        <v>3</v>
      </c>
      <c r="AK21" s="11">
        <f t="shared" si="31"/>
        <v>3</v>
      </c>
      <c r="AL21" s="11">
        <f t="shared" si="32"/>
        <v>3</v>
      </c>
      <c r="AM21" s="11">
        <f t="shared" si="33"/>
        <v>3</v>
      </c>
      <c r="AN21" s="11">
        <f t="shared" si="34"/>
        <v>2</v>
      </c>
      <c r="AO21" s="11">
        <f t="shared" si="35"/>
        <v>2</v>
      </c>
      <c r="AP21" s="11">
        <f t="shared" si="36"/>
        <v>3</v>
      </c>
      <c r="AQ21" s="11">
        <f t="shared" si="37"/>
        <v>3</v>
      </c>
      <c r="AR21" s="11">
        <f t="shared" si="38"/>
        <v>3</v>
      </c>
      <c r="AS21" s="11">
        <f t="shared" si="39"/>
        <v>3</v>
      </c>
      <c r="AT21" s="11">
        <f t="shared" si="40"/>
        <v>2</v>
      </c>
      <c r="AU21" s="11">
        <f t="shared" si="41"/>
        <v>2</v>
      </c>
      <c r="AV21" s="11">
        <f t="shared" si="42"/>
        <v>3</v>
      </c>
      <c r="AX21" s="11">
        <f t="shared" si="5"/>
        <v>16</v>
      </c>
      <c r="EB21" s="11">
        <v>17</v>
      </c>
      <c r="ED21" s="11">
        <f t="shared" si="23"/>
        <v>17</v>
      </c>
      <c r="EE21" s="11" t="str">
        <f t="shared" si="24"/>
        <v>(17)</v>
      </c>
    </row>
    <row r="22" spans="1:135" ht="15.75">
      <c r="A22" s="8" t="str">
        <f t="shared" si="25"/>
        <v>18(16)</v>
      </c>
      <c r="B22" s="9" t="s">
        <v>184</v>
      </c>
      <c r="C22" s="10" t="s">
        <v>182</v>
      </c>
      <c r="D22" s="21">
        <f t="shared" si="1"/>
        <v>3047</v>
      </c>
      <c r="E22" s="19"/>
      <c r="F22" s="15">
        <f t="shared" si="2"/>
        <v>13</v>
      </c>
      <c r="G22" s="20">
        <f t="shared" si="3"/>
        <v>117.1923076923077</v>
      </c>
      <c r="H22" s="19"/>
      <c r="I22" s="15">
        <v>198</v>
      </c>
      <c r="J22" s="15">
        <v>310</v>
      </c>
      <c r="K22" s="15">
        <v>206</v>
      </c>
      <c r="L22" s="15">
        <v>196</v>
      </c>
      <c r="M22" s="15"/>
      <c r="N22" s="15">
        <v>161</v>
      </c>
      <c r="O22" s="15">
        <v>184</v>
      </c>
      <c r="P22" s="55">
        <v>292</v>
      </c>
      <c r="Q22" s="30">
        <v>217</v>
      </c>
      <c r="R22" s="56">
        <v>207</v>
      </c>
      <c r="S22" s="15">
        <v>230</v>
      </c>
      <c r="T22" s="15">
        <v>252</v>
      </c>
      <c r="U22" s="15"/>
      <c r="V22" s="15">
        <v>352</v>
      </c>
      <c r="W22" s="15"/>
      <c r="X22" s="15">
        <v>242</v>
      </c>
      <c r="Y22" s="25">
        <f t="shared" si="4"/>
        <v>16</v>
      </c>
      <c r="AA22" s="18">
        <v>16</v>
      </c>
      <c r="AB22" s="34">
        <f t="shared" si="26"/>
        <v>18</v>
      </c>
      <c r="AC22" s="34">
        <f t="shared" si="6"/>
        <v>18</v>
      </c>
      <c r="AG22" s="11">
        <f t="shared" si="27"/>
        <v>2</v>
      </c>
      <c r="AH22" s="11">
        <f t="shared" si="28"/>
        <v>3</v>
      </c>
      <c r="AI22" s="11">
        <f t="shared" si="29"/>
        <v>3</v>
      </c>
      <c r="AJ22" s="11">
        <f t="shared" si="30"/>
        <v>3</v>
      </c>
      <c r="AK22" s="11">
        <f t="shared" si="31"/>
        <v>2</v>
      </c>
      <c r="AL22" s="11">
        <f t="shared" si="32"/>
        <v>2</v>
      </c>
      <c r="AM22" s="11">
        <f t="shared" si="33"/>
        <v>3</v>
      </c>
      <c r="AN22" s="11">
        <f t="shared" si="34"/>
        <v>3</v>
      </c>
      <c r="AO22" s="11">
        <f t="shared" si="35"/>
        <v>3</v>
      </c>
      <c r="AP22" s="11">
        <f t="shared" si="36"/>
        <v>3</v>
      </c>
      <c r="AQ22" s="11">
        <f t="shared" si="37"/>
        <v>3</v>
      </c>
      <c r="AR22" s="11">
        <f t="shared" si="38"/>
        <v>3</v>
      </c>
      <c r="AS22" s="11">
        <f t="shared" si="39"/>
        <v>2</v>
      </c>
      <c r="AT22" s="11">
        <f t="shared" si="40"/>
        <v>2</v>
      </c>
      <c r="AU22" s="11">
        <f t="shared" si="41"/>
        <v>2</v>
      </c>
      <c r="AV22" s="11">
        <f t="shared" si="42"/>
        <v>2</v>
      </c>
      <c r="AX22" s="11">
        <f t="shared" si="5"/>
        <v>16</v>
      </c>
      <c r="EB22" s="11">
        <v>18</v>
      </c>
      <c r="ED22" s="11">
        <f t="shared" si="23"/>
        <v>18</v>
      </c>
      <c r="EE22" s="11" t="str">
        <f t="shared" si="24"/>
        <v>(16)</v>
      </c>
    </row>
    <row r="23" spans="1:135" ht="15.75">
      <c r="A23" s="8" t="str">
        <f t="shared" si="25"/>
        <v>19(22)</v>
      </c>
      <c r="B23" s="9" t="s">
        <v>45</v>
      </c>
      <c r="C23" s="10" t="s">
        <v>39</v>
      </c>
      <c r="D23" s="21">
        <f t="shared" si="1"/>
        <v>2952</v>
      </c>
      <c r="E23" s="19"/>
      <c r="F23" s="15">
        <f t="shared" si="2"/>
        <v>14</v>
      </c>
      <c r="G23" s="20">
        <f t="shared" si="3"/>
        <v>105.42857142857143</v>
      </c>
      <c r="H23" s="19"/>
      <c r="I23" s="15">
        <v>195</v>
      </c>
      <c r="J23" s="15">
        <v>251</v>
      </c>
      <c r="K23" s="15">
        <v>230</v>
      </c>
      <c r="L23" s="15">
        <v>219</v>
      </c>
      <c r="M23" s="15">
        <v>211</v>
      </c>
      <c r="N23" s="15">
        <v>199</v>
      </c>
      <c r="O23" s="15">
        <v>167</v>
      </c>
      <c r="P23" s="55"/>
      <c r="Q23" s="30">
        <v>279</v>
      </c>
      <c r="R23" s="56">
        <v>179</v>
      </c>
      <c r="S23" s="15">
        <v>249</v>
      </c>
      <c r="T23" s="15">
        <v>192</v>
      </c>
      <c r="U23" s="15">
        <v>154</v>
      </c>
      <c r="V23" s="15"/>
      <c r="W23" s="15">
        <v>176</v>
      </c>
      <c r="X23" s="15">
        <v>251</v>
      </c>
      <c r="Y23" s="25">
        <f t="shared" si="4"/>
        <v>16</v>
      </c>
      <c r="AA23" s="18">
        <v>22</v>
      </c>
      <c r="AB23" s="34">
        <f t="shared" si="26"/>
        <v>19</v>
      </c>
      <c r="AC23" s="34">
        <f t="shared" si="6"/>
        <v>19</v>
      </c>
      <c r="AG23" s="11">
        <f t="shared" si="27"/>
        <v>2</v>
      </c>
      <c r="AH23" s="11">
        <f t="shared" si="28"/>
        <v>3</v>
      </c>
      <c r="AI23" s="11">
        <f t="shared" si="29"/>
        <v>3</v>
      </c>
      <c r="AJ23" s="11">
        <f t="shared" si="30"/>
        <v>3</v>
      </c>
      <c r="AK23" s="11">
        <f t="shared" si="31"/>
        <v>3</v>
      </c>
      <c r="AL23" s="11">
        <f t="shared" si="32"/>
        <v>3</v>
      </c>
      <c r="AM23" s="11">
        <f t="shared" si="33"/>
        <v>3</v>
      </c>
      <c r="AN23" s="11">
        <f t="shared" si="34"/>
        <v>2</v>
      </c>
      <c r="AO23" s="11">
        <f t="shared" si="35"/>
        <v>2</v>
      </c>
      <c r="AP23" s="11">
        <f t="shared" si="36"/>
        <v>3</v>
      </c>
      <c r="AQ23" s="11">
        <f t="shared" si="37"/>
        <v>3</v>
      </c>
      <c r="AR23" s="11">
        <f t="shared" si="38"/>
        <v>3</v>
      </c>
      <c r="AS23" s="11">
        <f t="shared" si="39"/>
        <v>3</v>
      </c>
      <c r="AT23" s="11">
        <f t="shared" si="40"/>
        <v>2</v>
      </c>
      <c r="AU23" s="11">
        <f t="shared" si="41"/>
        <v>2</v>
      </c>
      <c r="AV23" s="11">
        <f t="shared" si="42"/>
        <v>3</v>
      </c>
      <c r="AX23" s="11">
        <f t="shared" si="5"/>
        <v>16</v>
      </c>
      <c r="EB23" s="11">
        <v>19</v>
      </c>
      <c r="ED23" s="11">
        <f t="shared" si="23"/>
        <v>19</v>
      </c>
      <c r="EE23" s="11" t="str">
        <f t="shared" si="24"/>
        <v>(22)</v>
      </c>
    </row>
    <row r="24" spans="1:135" ht="15.75">
      <c r="A24" s="8" t="str">
        <f t="shared" si="25"/>
        <v>20(23)</v>
      </c>
      <c r="B24" s="9" t="s">
        <v>114</v>
      </c>
      <c r="C24" s="10" t="s">
        <v>48</v>
      </c>
      <c r="D24" s="21">
        <f t="shared" si="1"/>
        <v>2933</v>
      </c>
      <c r="E24" s="19"/>
      <c r="F24" s="15">
        <f t="shared" si="2"/>
        <v>13</v>
      </c>
      <c r="G24" s="20">
        <f t="shared" si="3"/>
        <v>112.8076923076923</v>
      </c>
      <c r="H24" s="19"/>
      <c r="I24" s="15">
        <v>215</v>
      </c>
      <c r="J24" s="15">
        <v>315</v>
      </c>
      <c r="K24" s="15">
        <v>222</v>
      </c>
      <c r="L24" s="15">
        <v>229</v>
      </c>
      <c r="M24" s="15"/>
      <c r="N24" s="15"/>
      <c r="O24" s="15">
        <v>141</v>
      </c>
      <c r="P24" s="55">
        <v>323</v>
      </c>
      <c r="Q24" s="30">
        <v>151</v>
      </c>
      <c r="R24" s="56">
        <v>129</v>
      </c>
      <c r="S24" s="15">
        <v>137</v>
      </c>
      <c r="T24" s="15">
        <v>202</v>
      </c>
      <c r="U24" s="15"/>
      <c r="V24" s="15">
        <v>361</v>
      </c>
      <c r="W24" s="15">
        <v>281</v>
      </c>
      <c r="X24" s="15">
        <v>227</v>
      </c>
      <c r="Y24" s="25">
        <f t="shared" si="4"/>
        <v>16</v>
      </c>
      <c r="AA24" s="18">
        <v>23</v>
      </c>
      <c r="AB24" s="34">
        <f t="shared" si="26"/>
        <v>20</v>
      </c>
      <c r="AC24" s="34">
        <f t="shared" si="6"/>
        <v>20</v>
      </c>
      <c r="AG24" s="11">
        <f t="shared" si="27"/>
        <v>2</v>
      </c>
      <c r="AH24" s="11">
        <f t="shared" si="28"/>
        <v>3</v>
      </c>
      <c r="AI24" s="11">
        <f t="shared" si="29"/>
        <v>3</v>
      </c>
      <c r="AJ24" s="11">
        <f t="shared" si="30"/>
        <v>3</v>
      </c>
      <c r="AK24" s="11">
        <f t="shared" si="31"/>
        <v>2</v>
      </c>
      <c r="AL24" s="11">
        <f t="shared" si="32"/>
        <v>1</v>
      </c>
      <c r="AM24" s="11">
        <f t="shared" si="33"/>
        <v>2</v>
      </c>
      <c r="AN24" s="11">
        <f t="shared" si="34"/>
        <v>3</v>
      </c>
      <c r="AO24" s="11">
        <f t="shared" si="35"/>
        <v>3</v>
      </c>
      <c r="AP24" s="11">
        <f t="shared" si="36"/>
        <v>3</v>
      </c>
      <c r="AQ24" s="11">
        <f t="shared" si="37"/>
        <v>3</v>
      </c>
      <c r="AR24" s="11">
        <f t="shared" si="38"/>
        <v>3</v>
      </c>
      <c r="AS24" s="11">
        <f t="shared" si="39"/>
        <v>2</v>
      </c>
      <c r="AT24" s="11">
        <f t="shared" si="40"/>
        <v>2</v>
      </c>
      <c r="AU24" s="11">
        <f t="shared" si="41"/>
        <v>3</v>
      </c>
      <c r="AV24" s="11">
        <f t="shared" si="42"/>
        <v>3</v>
      </c>
      <c r="AX24" s="11">
        <f t="shared" si="5"/>
        <v>15</v>
      </c>
      <c r="EB24" s="11">
        <v>20</v>
      </c>
      <c r="ED24" s="11">
        <f t="shared" si="23"/>
        <v>20</v>
      </c>
      <c r="EE24" s="11" t="str">
        <f t="shared" si="24"/>
        <v>(23)</v>
      </c>
    </row>
    <row r="25" spans="1:135" ht="15.75">
      <c r="A25" s="8" t="str">
        <f t="shared" si="25"/>
        <v>21(32)</v>
      </c>
      <c r="B25" s="9" t="s">
        <v>49</v>
      </c>
      <c r="C25" s="10" t="s">
        <v>50</v>
      </c>
      <c r="D25" s="21">
        <f t="shared" si="1"/>
        <v>2923</v>
      </c>
      <c r="E25" s="19"/>
      <c r="F25" s="15">
        <f t="shared" si="2"/>
        <v>12</v>
      </c>
      <c r="G25" s="20">
        <f t="shared" si="3"/>
        <v>121.79166666666667</v>
      </c>
      <c r="H25" s="19"/>
      <c r="I25" s="15">
        <v>184</v>
      </c>
      <c r="J25" s="15"/>
      <c r="K25" s="15">
        <v>243</v>
      </c>
      <c r="L25" s="15">
        <v>231</v>
      </c>
      <c r="M25" s="15">
        <v>217</v>
      </c>
      <c r="N25" s="15"/>
      <c r="O25" s="15">
        <v>189</v>
      </c>
      <c r="P25" s="55"/>
      <c r="Q25" s="30">
        <v>266</v>
      </c>
      <c r="R25" s="56">
        <v>225</v>
      </c>
      <c r="S25" s="15">
        <v>161</v>
      </c>
      <c r="T25" s="15">
        <v>224</v>
      </c>
      <c r="U25" s="15">
        <v>333</v>
      </c>
      <c r="V25" s="15"/>
      <c r="W25" s="15">
        <v>312</v>
      </c>
      <c r="X25" s="15">
        <v>338</v>
      </c>
      <c r="Y25" s="25">
        <f t="shared" si="4"/>
        <v>16</v>
      </c>
      <c r="AA25" s="18">
        <v>32</v>
      </c>
      <c r="AB25" s="34">
        <f t="shared" si="26"/>
        <v>21</v>
      </c>
      <c r="AC25" s="34">
        <f t="shared" si="6"/>
        <v>21</v>
      </c>
      <c r="AG25" s="11">
        <f t="shared" si="27"/>
        <v>2</v>
      </c>
      <c r="AH25" s="11">
        <f t="shared" si="28"/>
        <v>2</v>
      </c>
      <c r="AI25" s="11">
        <f t="shared" si="29"/>
        <v>2</v>
      </c>
      <c r="AJ25" s="11">
        <f t="shared" si="30"/>
        <v>3</v>
      </c>
      <c r="AK25" s="11">
        <f t="shared" si="31"/>
        <v>3</v>
      </c>
      <c r="AL25" s="11">
        <f t="shared" si="32"/>
        <v>2</v>
      </c>
      <c r="AM25" s="11">
        <f t="shared" si="33"/>
        <v>2</v>
      </c>
      <c r="AN25" s="11">
        <f t="shared" si="34"/>
        <v>2</v>
      </c>
      <c r="AO25" s="11">
        <f t="shared" si="35"/>
        <v>2</v>
      </c>
      <c r="AP25" s="11">
        <f t="shared" si="36"/>
        <v>3</v>
      </c>
      <c r="AQ25" s="11">
        <f t="shared" si="37"/>
        <v>3</v>
      </c>
      <c r="AR25" s="11">
        <f t="shared" si="38"/>
        <v>3</v>
      </c>
      <c r="AS25" s="11">
        <f t="shared" si="39"/>
        <v>3</v>
      </c>
      <c r="AT25" s="11">
        <f t="shared" si="40"/>
        <v>2</v>
      </c>
      <c r="AU25" s="11">
        <f t="shared" si="41"/>
        <v>2</v>
      </c>
      <c r="AV25" s="11">
        <f t="shared" si="42"/>
        <v>3</v>
      </c>
      <c r="AX25" s="11">
        <f t="shared" si="5"/>
        <v>16</v>
      </c>
      <c r="EB25" s="11">
        <v>21</v>
      </c>
      <c r="ED25" s="11">
        <f t="shared" si="23"/>
        <v>21</v>
      </c>
      <c r="EE25" s="11" t="str">
        <f t="shared" si="24"/>
        <v>(32)</v>
      </c>
    </row>
    <row r="26" spans="1:135" ht="15.75">
      <c r="A26" s="8" t="str">
        <f t="shared" si="25"/>
        <v>22(21)</v>
      </c>
      <c r="B26" s="9" t="s">
        <v>132</v>
      </c>
      <c r="C26" s="10" t="s">
        <v>68</v>
      </c>
      <c r="D26" s="21">
        <f t="shared" si="1"/>
        <v>2908</v>
      </c>
      <c r="E26" s="19"/>
      <c r="F26" s="15">
        <f t="shared" si="2"/>
        <v>14</v>
      </c>
      <c r="G26" s="20">
        <f t="shared" si="3"/>
        <v>103.85714285714286</v>
      </c>
      <c r="H26" s="19"/>
      <c r="I26" s="15">
        <v>208</v>
      </c>
      <c r="J26" s="15">
        <v>390</v>
      </c>
      <c r="K26" s="15">
        <v>219</v>
      </c>
      <c r="L26" s="15">
        <v>213</v>
      </c>
      <c r="M26" s="15"/>
      <c r="N26" s="15">
        <v>212</v>
      </c>
      <c r="O26" s="15">
        <v>155</v>
      </c>
      <c r="P26" s="55">
        <v>138</v>
      </c>
      <c r="Q26" s="30">
        <v>252</v>
      </c>
      <c r="R26" s="56">
        <v>170</v>
      </c>
      <c r="S26" s="15">
        <v>138</v>
      </c>
      <c r="T26" s="15">
        <v>183</v>
      </c>
      <c r="U26" s="15"/>
      <c r="V26" s="15">
        <v>187</v>
      </c>
      <c r="W26" s="15">
        <v>247</v>
      </c>
      <c r="X26" s="15">
        <v>196</v>
      </c>
      <c r="Y26" s="25">
        <f t="shared" si="4"/>
        <v>16</v>
      </c>
      <c r="AA26" s="18">
        <v>21</v>
      </c>
      <c r="AB26" s="34">
        <f t="shared" si="26"/>
        <v>22</v>
      </c>
      <c r="AC26" s="34">
        <f t="shared" si="6"/>
        <v>22</v>
      </c>
      <c r="AG26" s="11">
        <f t="shared" si="27"/>
        <v>2</v>
      </c>
      <c r="AH26" s="11">
        <f t="shared" si="28"/>
        <v>3</v>
      </c>
      <c r="AI26" s="11">
        <f t="shared" si="29"/>
        <v>3</v>
      </c>
      <c r="AJ26" s="11">
        <f t="shared" si="30"/>
        <v>3</v>
      </c>
      <c r="AK26" s="11">
        <f t="shared" si="31"/>
        <v>2</v>
      </c>
      <c r="AL26" s="11">
        <f t="shared" si="32"/>
        <v>2</v>
      </c>
      <c r="AM26" s="11">
        <f t="shared" si="33"/>
        <v>3</v>
      </c>
      <c r="AN26" s="11">
        <f t="shared" si="34"/>
        <v>3</v>
      </c>
      <c r="AO26" s="11">
        <f t="shared" si="35"/>
        <v>3</v>
      </c>
      <c r="AP26" s="11">
        <f t="shared" si="36"/>
        <v>3</v>
      </c>
      <c r="AQ26" s="11">
        <f t="shared" si="37"/>
        <v>3</v>
      </c>
      <c r="AR26" s="11">
        <f t="shared" si="38"/>
        <v>3</v>
      </c>
      <c r="AS26" s="11">
        <f t="shared" si="39"/>
        <v>2</v>
      </c>
      <c r="AT26" s="11">
        <f t="shared" si="40"/>
        <v>2</v>
      </c>
      <c r="AU26" s="11">
        <f t="shared" si="41"/>
        <v>3</v>
      </c>
      <c r="AV26" s="11">
        <f t="shared" si="42"/>
        <v>3</v>
      </c>
      <c r="AX26" s="11">
        <f t="shared" si="5"/>
        <v>16</v>
      </c>
      <c r="EB26" s="11">
        <v>22</v>
      </c>
      <c r="ED26" s="11">
        <f t="shared" si="23"/>
        <v>22</v>
      </c>
      <c r="EE26" s="11" t="str">
        <f t="shared" si="24"/>
        <v>(21)</v>
      </c>
    </row>
    <row r="27" spans="1:135" ht="15.75">
      <c r="A27" s="8" t="str">
        <f t="shared" si="25"/>
        <v>23(18)</v>
      </c>
      <c r="B27" s="9" t="s">
        <v>54</v>
      </c>
      <c r="C27" s="10" t="s">
        <v>183</v>
      </c>
      <c r="D27" s="21">
        <f t="shared" si="1"/>
        <v>2891</v>
      </c>
      <c r="E27" s="19"/>
      <c r="F27" s="15">
        <f t="shared" si="2"/>
        <v>13</v>
      </c>
      <c r="G27" s="20">
        <f t="shared" si="3"/>
        <v>111.1923076923077</v>
      </c>
      <c r="H27" s="19"/>
      <c r="I27" s="15">
        <v>330</v>
      </c>
      <c r="J27" s="15">
        <v>332</v>
      </c>
      <c r="K27" s="15"/>
      <c r="L27" s="15">
        <v>188</v>
      </c>
      <c r="M27" s="15"/>
      <c r="N27" s="15">
        <v>176</v>
      </c>
      <c r="O27" s="15">
        <v>130</v>
      </c>
      <c r="P27" s="55">
        <v>224</v>
      </c>
      <c r="Q27" s="30">
        <v>204</v>
      </c>
      <c r="R27" s="56">
        <v>256</v>
      </c>
      <c r="S27" s="15">
        <v>233</v>
      </c>
      <c r="T27" s="15">
        <v>204</v>
      </c>
      <c r="U27" s="15"/>
      <c r="V27" s="15">
        <v>306</v>
      </c>
      <c r="W27" s="15">
        <v>160</v>
      </c>
      <c r="X27" s="15">
        <v>148</v>
      </c>
      <c r="Y27" s="25">
        <f t="shared" si="4"/>
        <v>16</v>
      </c>
      <c r="AA27" s="18">
        <v>18</v>
      </c>
      <c r="AB27" s="34">
        <f t="shared" si="26"/>
        <v>23</v>
      </c>
      <c r="AC27" s="34">
        <f t="shared" si="6"/>
        <v>23</v>
      </c>
      <c r="AG27" s="11">
        <f t="shared" si="27"/>
        <v>2</v>
      </c>
      <c r="AH27" s="11">
        <f t="shared" si="28"/>
        <v>3</v>
      </c>
      <c r="AI27" s="11">
        <f t="shared" si="29"/>
        <v>2</v>
      </c>
      <c r="AJ27" s="11">
        <f t="shared" si="30"/>
        <v>2</v>
      </c>
      <c r="AK27" s="11">
        <f t="shared" si="31"/>
        <v>2</v>
      </c>
      <c r="AL27" s="11">
        <f t="shared" si="32"/>
        <v>2</v>
      </c>
      <c r="AM27" s="11">
        <f t="shared" si="33"/>
        <v>3</v>
      </c>
      <c r="AN27" s="11">
        <f t="shared" si="34"/>
        <v>3</v>
      </c>
      <c r="AO27" s="11">
        <f t="shared" si="35"/>
        <v>3</v>
      </c>
      <c r="AP27" s="11">
        <f t="shared" si="36"/>
        <v>3</v>
      </c>
      <c r="AQ27" s="11">
        <f t="shared" si="37"/>
        <v>3</v>
      </c>
      <c r="AR27" s="11">
        <f t="shared" si="38"/>
        <v>3</v>
      </c>
      <c r="AS27" s="11">
        <f t="shared" si="39"/>
        <v>2</v>
      </c>
      <c r="AT27" s="11">
        <f t="shared" si="40"/>
        <v>2</v>
      </c>
      <c r="AU27" s="11">
        <f t="shared" si="41"/>
        <v>3</v>
      </c>
      <c r="AV27" s="11">
        <f t="shared" si="42"/>
        <v>3</v>
      </c>
      <c r="AX27" s="11">
        <f t="shared" si="5"/>
        <v>16</v>
      </c>
      <c r="EB27" s="11">
        <v>23</v>
      </c>
      <c r="ED27" s="11">
        <f t="shared" si="23"/>
        <v>23</v>
      </c>
      <c r="EE27" s="11" t="str">
        <f t="shared" si="24"/>
        <v>(18)</v>
      </c>
    </row>
    <row r="28" spans="1:135" ht="15.75">
      <c r="A28" s="8" t="str">
        <f t="shared" si="25"/>
        <v>24(25)</v>
      </c>
      <c r="B28" s="9" t="s">
        <v>101</v>
      </c>
      <c r="C28" s="10" t="s">
        <v>68</v>
      </c>
      <c r="D28" s="21">
        <f t="shared" si="1"/>
        <v>2835</v>
      </c>
      <c r="E28" s="19"/>
      <c r="F28" s="15">
        <f t="shared" si="2"/>
        <v>12</v>
      </c>
      <c r="G28" s="20">
        <f t="shared" si="3"/>
        <v>118.125</v>
      </c>
      <c r="H28" s="19"/>
      <c r="I28" s="15"/>
      <c r="J28" s="15">
        <v>335</v>
      </c>
      <c r="K28" s="15">
        <v>236</v>
      </c>
      <c r="L28" s="15">
        <v>220</v>
      </c>
      <c r="M28" s="15"/>
      <c r="N28" s="15"/>
      <c r="O28" s="15">
        <v>136</v>
      </c>
      <c r="P28" s="55">
        <v>182</v>
      </c>
      <c r="Q28" s="30">
        <v>259</v>
      </c>
      <c r="R28" s="56">
        <v>238</v>
      </c>
      <c r="S28" s="15">
        <v>254</v>
      </c>
      <c r="T28" s="15">
        <v>235</v>
      </c>
      <c r="U28" s="15"/>
      <c r="V28" s="15">
        <v>265</v>
      </c>
      <c r="W28" s="15">
        <v>297</v>
      </c>
      <c r="X28" s="15">
        <v>178</v>
      </c>
      <c r="Y28" s="25">
        <f t="shared" si="4"/>
        <v>16</v>
      </c>
      <c r="AA28" s="18">
        <v>25</v>
      </c>
      <c r="AB28" s="34">
        <f t="shared" si="26"/>
        <v>24</v>
      </c>
      <c r="AC28" s="34">
        <f t="shared" si="6"/>
        <v>24</v>
      </c>
      <c r="AG28" s="11">
        <f t="shared" si="27"/>
        <v>1</v>
      </c>
      <c r="AH28" s="11">
        <f t="shared" si="28"/>
        <v>2</v>
      </c>
      <c r="AI28" s="11">
        <f t="shared" si="29"/>
        <v>3</v>
      </c>
      <c r="AJ28" s="11">
        <f t="shared" si="30"/>
        <v>3</v>
      </c>
      <c r="AK28" s="11">
        <f t="shared" si="31"/>
        <v>2</v>
      </c>
      <c r="AL28" s="11">
        <f t="shared" si="32"/>
        <v>1</v>
      </c>
      <c r="AM28" s="11">
        <f t="shared" si="33"/>
        <v>2</v>
      </c>
      <c r="AN28" s="11">
        <f t="shared" si="34"/>
        <v>3</v>
      </c>
      <c r="AO28" s="11">
        <f t="shared" si="35"/>
        <v>3</v>
      </c>
      <c r="AP28" s="11">
        <f t="shared" si="36"/>
        <v>3</v>
      </c>
      <c r="AQ28" s="11">
        <f t="shared" si="37"/>
        <v>3</v>
      </c>
      <c r="AR28" s="11">
        <f t="shared" si="38"/>
        <v>3</v>
      </c>
      <c r="AS28" s="11">
        <f t="shared" si="39"/>
        <v>2</v>
      </c>
      <c r="AT28" s="11">
        <f t="shared" si="40"/>
        <v>2</v>
      </c>
      <c r="AU28" s="11">
        <f t="shared" si="41"/>
        <v>3</v>
      </c>
      <c r="AV28" s="11">
        <f t="shared" si="42"/>
        <v>3</v>
      </c>
      <c r="AX28" s="11">
        <f t="shared" si="5"/>
        <v>14</v>
      </c>
      <c r="EB28" s="11">
        <v>24</v>
      </c>
      <c r="ED28" s="11">
        <f t="shared" si="23"/>
        <v>24</v>
      </c>
      <c r="EE28" s="11" t="str">
        <f t="shared" si="24"/>
        <v>(25)</v>
      </c>
    </row>
    <row r="29" spans="1:135" ht="15.75">
      <c r="A29" s="8" t="str">
        <f t="shared" si="25"/>
        <v>25(28)</v>
      </c>
      <c r="B29" s="9" t="s">
        <v>47</v>
      </c>
      <c r="C29" s="10" t="s">
        <v>48</v>
      </c>
      <c r="D29" s="21">
        <f t="shared" si="1"/>
        <v>2829</v>
      </c>
      <c r="E29" s="19"/>
      <c r="F29" s="15">
        <f t="shared" si="2"/>
        <v>13</v>
      </c>
      <c r="G29" s="20">
        <f t="shared" si="3"/>
        <v>108.8076923076923</v>
      </c>
      <c r="H29" s="19"/>
      <c r="I29" s="15">
        <v>276</v>
      </c>
      <c r="J29" s="15">
        <v>303</v>
      </c>
      <c r="K29" s="15">
        <v>228</v>
      </c>
      <c r="L29" s="15">
        <v>250</v>
      </c>
      <c r="M29" s="15"/>
      <c r="N29" s="15"/>
      <c r="O29" s="15">
        <v>184</v>
      </c>
      <c r="P29" s="55">
        <v>224</v>
      </c>
      <c r="Q29" s="30">
        <v>216</v>
      </c>
      <c r="R29" s="56">
        <v>157</v>
      </c>
      <c r="S29" s="15">
        <v>135</v>
      </c>
      <c r="T29" s="15">
        <v>120</v>
      </c>
      <c r="U29" s="15"/>
      <c r="V29" s="15">
        <v>282</v>
      </c>
      <c r="W29" s="15">
        <v>241</v>
      </c>
      <c r="X29" s="15">
        <v>213</v>
      </c>
      <c r="Y29" s="25">
        <f t="shared" si="4"/>
        <v>16</v>
      </c>
      <c r="AA29" s="18">
        <v>28</v>
      </c>
      <c r="AB29" s="34">
        <f t="shared" si="26"/>
        <v>25</v>
      </c>
      <c r="AC29" s="34">
        <f t="shared" si="6"/>
        <v>25</v>
      </c>
      <c r="AG29" s="11">
        <f t="shared" si="27"/>
        <v>2</v>
      </c>
      <c r="AH29" s="11">
        <f t="shared" si="28"/>
        <v>3</v>
      </c>
      <c r="AI29" s="11">
        <f t="shared" si="29"/>
        <v>3</v>
      </c>
      <c r="AJ29" s="11">
        <f t="shared" si="30"/>
        <v>3</v>
      </c>
      <c r="AK29" s="11">
        <f t="shared" si="31"/>
        <v>2</v>
      </c>
      <c r="AL29" s="11">
        <f t="shared" si="32"/>
        <v>1</v>
      </c>
      <c r="AM29" s="11">
        <f t="shared" si="33"/>
        <v>2</v>
      </c>
      <c r="AN29" s="11">
        <f t="shared" si="34"/>
        <v>3</v>
      </c>
      <c r="AO29" s="11">
        <f t="shared" si="35"/>
        <v>3</v>
      </c>
      <c r="AP29" s="11">
        <f t="shared" si="36"/>
        <v>3</v>
      </c>
      <c r="AQ29" s="11">
        <f t="shared" si="37"/>
        <v>3</v>
      </c>
      <c r="AR29" s="11">
        <f t="shared" si="38"/>
        <v>3</v>
      </c>
      <c r="AS29" s="11">
        <f t="shared" si="39"/>
        <v>2</v>
      </c>
      <c r="AT29" s="11">
        <f t="shared" si="40"/>
        <v>2</v>
      </c>
      <c r="AU29" s="11">
        <f t="shared" si="41"/>
        <v>3</v>
      </c>
      <c r="AV29" s="11">
        <f t="shared" si="42"/>
        <v>3</v>
      </c>
      <c r="AX29" s="11">
        <f t="shared" si="5"/>
        <v>15</v>
      </c>
      <c r="EB29" s="11">
        <v>25</v>
      </c>
      <c r="ED29" s="11">
        <f t="shared" si="23"/>
        <v>25</v>
      </c>
      <c r="EE29" s="11" t="str">
        <f t="shared" si="24"/>
        <v>(28)</v>
      </c>
    </row>
    <row r="30" spans="1:135" ht="15.75">
      <c r="A30" s="8" t="str">
        <f t="shared" si="25"/>
        <v>26(19)</v>
      </c>
      <c r="B30" s="9" t="s">
        <v>118</v>
      </c>
      <c r="C30" s="36" t="s">
        <v>182</v>
      </c>
      <c r="D30" s="21">
        <f t="shared" si="1"/>
        <v>2800</v>
      </c>
      <c r="E30" s="19"/>
      <c r="F30" s="15">
        <f t="shared" si="2"/>
        <v>13</v>
      </c>
      <c r="G30" s="20">
        <f t="shared" si="3"/>
        <v>107.6923076923077</v>
      </c>
      <c r="H30" s="19"/>
      <c r="I30" s="15">
        <v>297</v>
      </c>
      <c r="J30" s="15">
        <v>235</v>
      </c>
      <c r="K30" s="15">
        <v>215</v>
      </c>
      <c r="L30" s="15">
        <v>208</v>
      </c>
      <c r="M30" s="15"/>
      <c r="N30" s="15">
        <v>150</v>
      </c>
      <c r="O30" s="15">
        <v>143</v>
      </c>
      <c r="P30" s="55">
        <v>170</v>
      </c>
      <c r="Q30" s="30">
        <v>306</v>
      </c>
      <c r="R30" s="56">
        <v>237</v>
      </c>
      <c r="S30" s="15">
        <v>210</v>
      </c>
      <c r="T30" s="15">
        <v>219</v>
      </c>
      <c r="U30" s="15"/>
      <c r="V30" s="15">
        <v>223</v>
      </c>
      <c r="W30" s="15">
        <v>187</v>
      </c>
      <c r="X30" s="15"/>
      <c r="Y30" s="25">
        <f t="shared" si="4"/>
        <v>16</v>
      </c>
      <c r="AA30" s="18">
        <v>19</v>
      </c>
      <c r="AB30" s="34">
        <f t="shared" si="26"/>
        <v>26</v>
      </c>
      <c r="AC30" s="34">
        <f t="shared" si="6"/>
        <v>26</v>
      </c>
      <c r="AG30" s="11">
        <f t="shared" si="27"/>
        <v>2</v>
      </c>
      <c r="AH30" s="11">
        <f t="shared" si="28"/>
        <v>3</v>
      </c>
      <c r="AI30" s="11">
        <f t="shared" si="29"/>
        <v>3</v>
      </c>
      <c r="AJ30" s="11">
        <f t="shared" si="30"/>
        <v>3</v>
      </c>
      <c r="AK30" s="11">
        <f t="shared" si="31"/>
        <v>2</v>
      </c>
      <c r="AL30" s="11">
        <f t="shared" si="32"/>
        <v>2</v>
      </c>
      <c r="AM30" s="11">
        <f t="shared" si="33"/>
        <v>3</v>
      </c>
      <c r="AN30" s="11">
        <f t="shared" si="34"/>
        <v>3</v>
      </c>
      <c r="AO30" s="11">
        <f t="shared" si="35"/>
        <v>3</v>
      </c>
      <c r="AP30" s="11">
        <f t="shared" si="36"/>
        <v>3</v>
      </c>
      <c r="AQ30" s="11">
        <f t="shared" si="37"/>
        <v>3</v>
      </c>
      <c r="AR30" s="11">
        <f t="shared" si="38"/>
        <v>3</v>
      </c>
      <c r="AS30" s="11">
        <f t="shared" si="39"/>
        <v>2</v>
      </c>
      <c r="AT30" s="11">
        <f t="shared" si="40"/>
        <v>2</v>
      </c>
      <c r="AU30" s="11">
        <f t="shared" si="41"/>
        <v>3</v>
      </c>
      <c r="AV30" s="11">
        <f t="shared" si="42"/>
        <v>2</v>
      </c>
      <c r="AX30" s="11">
        <f t="shared" si="5"/>
        <v>16</v>
      </c>
      <c r="EB30" s="11">
        <v>26</v>
      </c>
      <c r="ED30" s="11">
        <f t="shared" si="23"/>
        <v>26</v>
      </c>
      <c r="EE30" s="11" t="str">
        <f t="shared" si="24"/>
        <v>(19)</v>
      </c>
    </row>
    <row r="31" spans="1:135" ht="15.75">
      <c r="A31" s="8" t="str">
        <f t="shared" si="25"/>
        <v>27(24)</v>
      </c>
      <c r="B31" s="9" t="s">
        <v>55</v>
      </c>
      <c r="C31" s="10" t="s">
        <v>39</v>
      </c>
      <c r="D31" s="21">
        <f t="shared" si="1"/>
        <v>2793</v>
      </c>
      <c r="E31" s="19"/>
      <c r="F31" s="15">
        <f t="shared" si="2"/>
        <v>12</v>
      </c>
      <c r="G31" s="20">
        <f t="shared" si="3"/>
        <v>116.375</v>
      </c>
      <c r="H31" s="19"/>
      <c r="I31" s="15">
        <v>252</v>
      </c>
      <c r="J31" s="15"/>
      <c r="K31" s="15">
        <v>315</v>
      </c>
      <c r="L31" s="15">
        <v>246</v>
      </c>
      <c r="M31" s="15">
        <v>213</v>
      </c>
      <c r="N31" s="15"/>
      <c r="O31" s="15">
        <v>187</v>
      </c>
      <c r="P31" s="55"/>
      <c r="Q31" s="30">
        <v>243</v>
      </c>
      <c r="R31" s="56">
        <v>245</v>
      </c>
      <c r="S31" s="15">
        <v>260</v>
      </c>
      <c r="T31" s="15">
        <v>184</v>
      </c>
      <c r="U31" s="15">
        <v>149</v>
      </c>
      <c r="V31" s="15"/>
      <c r="W31" s="15">
        <v>336</v>
      </c>
      <c r="X31" s="15">
        <v>163</v>
      </c>
      <c r="Y31" s="25">
        <f t="shared" si="4"/>
        <v>16</v>
      </c>
      <c r="AA31" s="18">
        <v>24</v>
      </c>
      <c r="AB31" s="34">
        <f t="shared" si="26"/>
        <v>27</v>
      </c>
      <c r="AC31" s="34">
        <f t="shared" si="6"/>
        <v>27</v>
      </c>
      <c r="AG31" s="11">
        <f t="shared" si="27"/>
        <v>2</v>
      </c>
      <c r="AH31" s="11">
        <f t="shared" si="28"/>
        <v>2</v>
      </c>
      <c r="AI31" s="11">
        <f t="shared" si="29"/>
        <v>2</v>
      </c>
      <c r="AJ31" s="11">
        <f t="shared" si="30"/>
        <v>3</v>
      </c>
      <c r="AK31" s="11">
        <f t="shared" si="31"/>
        <v>3</v>
      </c>
      <c r="AL31" s="11">
        <f t="shared" si="32"/>
        <v>2</v>
      </c>
      <c r="AM31" s="11">
        <f t="shared" si="33"/>
        <v>2</v>
      </c>
      <c r="AN31" s="11">
        <f t="shared" si="34"/>
        <v>2</v>
      </c>
      <c r="AO31" s="11">
        <f t="shared" si="35"/>
        <v>2</v>
      </c>
      <c r="AP31" s="11">
        <f t="shared" si="36"/>
        <v>3</v>
      </c>
      <c r="AQ31" s="11">
        <f t="shared" si="37"/>
        <v>3</v>
      </c>
      <c r="AR31" s="11">
        <f t="shared" si="38"/>
        <v>3</v>
      </c>
      <c r="AS31" s="11">
        <f t="shared" si="39"/>
        <v>3</v>
      </c>
      <c r="AT31" s="11">
        <f t="shared" si="40"/>
        <v>2</v>
      </c>
      <c r="AU31" s="11">
        <f t="shared" si="41"/>
        <v>2</v>
      </c>
      <c r="AV31" s="11">
        <f t="shared" si="42"/>
        <v>3</v>
      </c>
      <c r="AX31" s="11">
        <f t="shared" si="5"/>
        <v>16</v>
      </c>
      <c r="EB31" s="11">
        <v>27</v>
      </c>
      <c r="ED31" s="11">
        <f t="shared" si="23"/>
        <v>27</v>
      </c>
      <c r="EE31" s="11" t="str">
        <f t="shared" si="24"/>
        <v>(24)</v>
      </c>
    </row>
    <row r="32" spans="1:135" ht="15.75">
      <c r="A32" s="8" t="str">
        <f t="shared" si="25"/>
        <v>28(26)</v>
      </c>
      <c r="B32" s="9" t="s">
        <v>109</v>
      </c>
      <c r="C32" s="10" t="s">
        <v>39</v>
      </c>
      <c r="D32" s="21">
        <f t="shared" si="1"/>
        <v>2764</v>
      </c>
      <c r="E32" s="19"/>
      <c r="F32" s="15">
        <f t="shared" si="2"/>
        <v>11</v>
      </c>
      <c r="G32" s="20">
        <f t="shared" si="3"/>
        <v>125.63636363636364</v>
      </c>
      <c r="H32" s="19"/>
      <c r="I32" s="15">
        <v>219</v>
      </c>
      <c r="J32" s="15">
        <v>410</v>
      </c>
      <c r="K32" s="15">
        <v>280</v>
      </c>
      <c r="L32" s="15">
        <v>328</v>
      </c>
      <c r="M32" s="15"/>
      <c r="N32" s="15">
        <v>239</v>
      </c>
      <c r="O32" s="15"/>
      <c r="P32" s="55"/>
      <c r="Q32" s="30">
        <v>219</v>
      </c>
      <c r="R32" s="56"/>
      <c r="S32" s="15">
        <v>222</v>
      </c>
      <c r="T32" s="15">
        <v>199</v>
      </c>
      <c r="U32" s="15">
        <v>188</v>
      </c>
      <c r="V32" s="15"/>
      <c r="W32" s="15">
        <v>231</v>
      </c>
      <c r="X32" s="15">
        <v>229</v>
      </c>
      <c r="Y32" s="25">
        <f t="shared" si="4"/>
        <v>16</v>
      </c>
      <c r="AA32" s="18">
        <v>26</v>
      </c>
      <c r="AB32" s="34">
        <f t="shared" si="26"/>
        <v>28</v>
      </c>
      <c r="AC32" s="34">
        <f t="shared" si="6"/>
        <v>28</v>
      </c>
      <c r="AG32" s="11">
        <f t="shared" si="27"/>
        <v>2</v>
      </c>
      <c r="AH32" s="11">
        <f t="shared" si="28"/>
        <v>3</v>
      </c>
      <c r="AI32" s="11">
        <f t="shared" si="29"/>
        <v>3</v>
      </c>
      <c r="AJ32" s="11">
        <f t="shared" si="30"/>
        <v>3</v>
      </c>
      <c r="AK32" s="11">
        <f t="shared" si="31"/>
        <v>2</v>
      </c>
      <c r="AL32" s="11">
        <f t="shared" si="32"/>
        <v>2</v>
      </c>
      <c r="AM32" s="11">
        <f t="shared" si="33"/>
        <v>2</v>
      </c>
      <c r="AN32" s="11">
        <f t="shared" si="34"/>
        <v>1</v>
      </c>
      <c r="AO32" s="11">
        <f t="shared" si="35"/>
        <v>2</v>
      </c>
      <c r="AP32" s="11">
        <f t="shared" si="36"/>
        <v>2</v>
      </c>
      <c r="AQ32" s="11">
        <f t="shared" si="37"/>
        <v>2</v>
      </c>
      <c r="AR32" s="11">
        <f t="shared" si="38"/>
        <v>3</v>
      </c>
      <c r="AS32" s="11">
        <f t="shared" si="39"/>
        <v>3</v>
      </c>
      <c r="AT32" s="11">
        <f t="shared" si="40"/>
        <v>2</v>
      </c>
      <c r="AU32" s="11">
        <f t="shared" si="41"/>
        <v>2</v>
      </c>
      <c r="AV32" s="11">
        <f t="shared" si="42"/>
        <v>3</v>
      </c>
      <c r="AX32" s="11">
        <f t="shared" si="5"/>
        <v>15</v>
      </c>
      <c r="EB32" s="11">
        <v>28</v>
      </c>
      <c r="ED32" s="11">
        <f t="shared" si="23"/>
        <v>28</v>
      </c>
      <c r="EE32" s="11" t="str">
        <f t="shared" si="24"/>
        <v>(26)</v>
      </c>
    </row>
    <row r="33" spans="1:135" ht="15.75">
      <c r="A33" s="8" t="str">
        <f t="shared" si="25"/>
        <v>29(35)</v>
      </c>
      <c r="B33" s="9" t="s">
        <v>52</v>
      </c>
      <c r="C33" s="10" t="s">
        <v>50</v>
      </c>
      <c r="D33" s="21">
        <f t="shared" si="1"/>
        <v>2724</v>
      </c>
      <c r="E33" s="19"/>
      <c r="F33" s="15">
        <f t="shared" si="2"/>
        <v>11</v>
      </c>
      <c r="G33" s="20">
        <f t="shared" si="3"/>
        <v>123.81818181818181</v>
      </c>
      <c r="H33" s="19"/>
      <c r="I33" s="15">
        <v>318</v>
      </c>
      <c r="J33" s="15"/>
      <c r="K33" s="15">
        <v>210</v>
      </c>
      <c r="L33" s="15">
        <v>281</v>
      </c>
      <c r="M33" s="15">
        <v>151</v>
      </c>
      <c r="N33" s="15"/>
      <c r="O33" s="15">
        <v>263</v>
      </c>
      <c r="P33" s="55"/>
      <c r="Q33" s="30">
        <v>293</v>
      </c>
      <c r="R33" s="56"/>
      <c r="S33" s="15">
        <v>257</v>
      </c>
      <c r="T33" s="15">
        <v>236</v>
      </c>
      <c r="U33" s="15">
        <v>220</v>
      </c>
      <c r="V33" s="15"/>
      <c r="W33" s="15">
        <v>248</v>
      </c>
      <c r="X33" s="15">
        <v>247</v>
      </c>
      <c r="Y33" s="25">
        <f t="shared" si="4"/>
        <v>16</v>
      </c>
      <c r="AA33" s="18">
        <v>35</v>
      </c>
      <c r="AB33" s="34">
        <f t="shared" si="26"/>
        <v>29</v>
      </c>
      <c r="AC33" s="34">
        <f t="shared" si="6"/>
        <v>29</v>
      </c>
      <c r="AG33" s="11">
        <f t="shared" si="27"/>
        <v>2</v>
      </c>
      <c r="AH33" s="11">
        <f t="shared" si="28"/>
        <v>2</v>
      </c>
      <c r="AI33" s="11">
        <f t="shared" si="29"/>
        <v>2</v>
      </c>
      <c r="AJ33" s="11">
        <f t="shared" si="30"/>
        <v>3</v>
      </c>
      <c r="AK33" s="11">
        <f t="shared" si="31"/>
        <v>3</v>
      </c>
      <c r="AL33" s="11">
        <f t="shared" si="32"/>
        <v>2</v>
      </c>
      <c r="AM33" s="11">
        <f t="shared" si="33"/>
        <v>2</v>
      </c>
      <c r="AN33" s="11">
        <f t="shared" si="34"/>
        <v>2</v>
      </c>
      <c r="AO33" s="11">
        <f t="shared" si="35"/>
        <v>2</v>
      </c>
      <c r="AP33" s="11">
        <f t="shared" si="36"/>
        <v>2</v>
      </c>
      <c r="AQ33" s="11">
        <f t="shared" si="37"/>
        <v>2</v>
      </c>
      <c r="AR33" s="11">
        <f t="shared" si="38"/>
        <v>3</v>
      </c>
      <c r="AS33" s="11">
        <f t="shared" si="39"/>
        <v>3</v>
      </c>
      <c r="AT33" s="11">
        <f t="shared" si="40"/>
        <v>2</v>
      </c>
      <c r="AU33" s="11">
        <f t="shared" si="41"/>
        <v>2</v>
      </c>
      <c r="AV33" s="11">
        <f t="shared" si="42"/>
        <v>3</v>
      </c>
      <c r="AX33" s="11">
        <f t="shared" si="5"/>
        <v>16</v>
      </c>
      <c r="EB33" s="11">
        <v>29</v>
      </c>
      <c r="ED33" s="11">
        <f t="shared" si="23"/>
        <v>29</v>
      </c>
      <c r="EE33" s="11" t="str">
        <f t="shared" si="24"/>
        <v>(35)</v>
      </c>
    </row>
    <row r="34" spans="1:135" ht="15.75">
      <c r="A34" s="8" t="str">
        <f t="shared" si="25"/>
        <v>30(29)</v>
      </c>
      <c r="B34" s="9" t="s">
        <v>98</v>
      </c>
      <c r="C34" s="10" t="s">
        <v>99</v>
      </c>
      <c r="D34" s="21">
        <f t="shared" si="1"/>
        <v>2715</v>
      </c>
      <c r="E34" s="19"/>
      <c r="F34" s="15">
        <f t="shared" si="2"/>
        <v>12</v>
      </c>
      <c r="G34" s="20">
        <f t="shared" si="3"/>
        <v>113.125</v>
      </c>
      <c r="H34" s="19"/>
      <c r="I34" s="15">
        <v>275</v>
      </c>
      <c r="J34" s="15">
        <v>283</v>
      </c>
      <c r="K34" s="15">
        <v>283</v>
      </c>
      <c r="L34" s="15"/>
      <c r="M34" s="15">
        <v>178</v>
      </c>
      <c r="N34" s="15">
        <v>307</v>
      </c>
      <c r="O34" s="15">
        <v>169</v>
      </c>
      <c r="P34" s="55"/>
      <c r="Q34" s="30">
        <v>253</v>
      </c>
      <c r="R34" s="56">
        <v>183</v>
      </c>
      <c r="S34" s="15">
        <v>205</v>
      </c>
      <c r="T34" s="15">
        <v>188</v>
      </c>
      <c r="U34" s="15"/>
      <c r="V34" s="15"/>
      <c r="W34" s="15">
        <v>200</v>
      </c>
      <c r="X34" s="15">
        <v>191</v>
      </c>
      <c r="Y34" s="25">
        <f t="shared" si="4"/>
        <v>16</v>
      </c>
      <c r="AA34" s="18">
        <v>29</v>
      </c>
      <c r="AB34" s="34">
        <f t="shared" si="26"/>
        <v>30</v>
      </c>
      <c r="AC34" s="34">
        <f t="shared" si="6"/>
        <v>30</v>
      </c>
      <c r="AG34" s="11">
        <f t="shared" si="27"/>
        <v>2</v>
      </c>
      <c r="AH34" s="11">
        <f t="shared" si="28"/>
        <v>3</v>
      </c>
      <c r="AI34" s="11">
        <f t="shared" si="29"/>
        <v>3</v>
      </c>
      <c r="AJ34" s="11">
        <f t="shared" si="30"/>
        <v>2</v>
      </c>
      <c r="AK34" s="11">
        <f t="shared" si="31"/>
        <v>2</v>
      </c>
      <c r="AL34" s="11">
        <f t="shared" si="32"/>
        <v>3</v>
      </c>
      <c r="AM34" s="11">
        <f t="shared" si="33"/>
        <v>3</v>
      </c>
      <c r="AN34" s="11">
        <f t="shared" si="34"/>
        <v>2</v>
      </c>
      <c r="AO34" s="11">
        <f t="shared" si="35"/>
        <v>2</v>
      </c>
      <c r="AP34" s="11">
        <f t="shared" si="36"/>
        <v>3</v>
      </c>
      <c r="AQ34" s="11">
        <f t="shared" si="37"/>
        <v>3</v>
      </c>
      <c r="AR34" s="11">
        <f t="shared" si="38"/>
        <v>3</v>
      </c>
      <c r="AS34" s="11">
        <f t="shared" si="39"/>
        <v>2</v>
      </c>
      <c r="AT34" s="11">
        <f t="shared" si="40"/>
        <v>1</v>
      </c>
      <c r="AU34" s="11">
        <f t="shared" si="41"/>
        <v>2</v>
      </c>
      <c r="AV34" s="11">
        <f t="shared" si="42"/>
        <v>3</v>
      </c>
      <c r="AX34" s="11">
        <f t="shared" si="5"/>
        <v>15</v>
      </c>
      <c r="EB34" s="11">
        <v>30</v>
      </c>
      <c r="ED34" s="11">
        <f t="shared" si="23"/>
        <v>30</v>
      </c>
      <c r="EE34" s="11" t="str">
        <f t="shared" si="24"/>
        <v>(29)</v>
      </c>
    </row>
    <row r="35" spans="1:135" ht="15.75">
      <c r="A35" s="8" t="str">
        <f t="shared" si="25"/>
        <v>31(37)</v>
      </c>
      <c r="B35" s="9" t="s">
        <v>117</v>
      </c>
      <c r="C35" s="10" t="s">
        <v>50</v>
      </c>
      <c r="D35" s="21">
        <f t="shared" si="1"/>
        <v>2710</v>
      </c>
      <c r="E35" s="19"/>
      <c r="F35" s="15">
        <f t="shared" si="2"/>
        <v>12</v>
      </c>
      <c r="G35" s="20">
        <f t="shared" si="3"/>
        <v>112.91666666666667</v>
      </c>
      <c r="H35" s="19"/>
      <c r="I35" s="15">
        <v>292</v>
      </c>
      <c r="J35" s="15">
        <v>328</v>
      </c>
      <c r="K35" s="15">
        <v>295</v>
      </c>
      <c r="L35" s="15">
        <v>196</v>
      </c>
      <c r="M35" s="15">
        <v>214</v>
      </c>
      <c r="N35" s="15"/>
      <c r="O35" s="15">
        <v>159</v>
      </c>
      <c r="P35" s="55"/>
      <c r="Q35" s="30">
        <v>240</v>
      </c>
      <c r="R35" s="56">
        <v>111</v>
      </c>
      <c r="S35" s="15">
        <v>173</v>
      </c>
      <c r="T35" s="15">
        <v>225</v>
      </c>
      <c r="U35" s="15"/>
      <c r="V35" s="15"/>
      <c r="W35" s="15">
        <v>224</v>
      </c>
      <c r="X35" s="15">
        <v>253</v>
      </c>
      <c r="Y35" s="25">
        <f t="shared" si="4"/>
        <v>16</v>
      </c>
      <c r="AA35" s="18">
        <v>37</v>
      </c>
      <c r="AB35" s="34">
        <f t="shared" si="26"/>
        <v>31</v>
      </c>
      <c r="AC35" s="34">
        <f t="shared" si="6"/>
        <v>31</v>
      </c>
      <c r="AG35" s="11">
        <f t="shared" si="27"/>
        <v>2</v>
      </c>
      <c r="AH35" s="11">
        <f t="shared" si="28"/>
        <v>3</v>
      </c>
      <c r="AI35" s="11">
        <f t="shared" si="29"/>
        <v>3</v>
      </c>
      <c r="AJ35" s="11">
        <f t="shared" si="30"/>
        <v>3</v>
      </c>
      <c r="AK35" s="11">
        <f t="shared" si="31"/>
        <v>3</v>
      </c>
      <c r="AL35" s="11">
        <f t="shared" si="32"/>
        <v>2</v>
      </c>
      <c r="AM35" s="11">
        <f t="shared" si="33"/>
        <v>2</v>
      </c>
      <c r="AN35" s="11">
        <f t="shared" si="34"/>
        <v>2</v>
      </c>
      <c r="AO35" s="11">
        <f t="shared" si="35"/>
        <v>2</v>
      </c>
      <c r="AP35" s="11">
        <f t="shared" si="36"/>
        <v>3</v>
      </c>
      <c r="AQ35" s="11">
        <f t="shared" si="37"/>
        <v>3</v>
      </c>
      <c r="AR35" s="11">
        <f t="shared" si="38"/>
        <v>3</v>
      </c>
      <c r="AS35" s="11">
        <f t="shared" si="39"/>
        <v>2</v>
      </c>
      <c r="AT35" s="11">
        <f t="shared" si="40"/>
        <v>1</v>
      </c>
      <c r="AU35" s="11">
        <f t="shared" si="41"/>
        <v>2</v>
      </c>
      <c r="AV35" s="11">
        <f t="shared" si="42"/>
        <v>3</v>
      </c>
      <c r="AX35" s="11">
        <f t="shared" si="5"/>
        <v>15</v>
      </c>
      <c r="EB35" s="11">
        <v>31</v>
      </c>
      <c r="ED35" s="11">
        <f t="shared" si="23"/>
        <v>31</v>
      </c>
      <c r="EE35" s="11" t="str">
        <f t="shared" si="24"/>
        <v>(37)</v>
      </c>
    </row>
    <row r="36" spans="1:135" ht="15.75">
      <c r="A36" s="8" t="str">
        <f t="shared" si="25"/>
        <v>32(27)</v>
      </c>
      <c r="B36" s="9" t="s">
        <v>95</v>
      </c>
      <c r="C36" s="10" t="s">
        <v>199</v>
      </c>
      <c r="D36" s="21">
        <f t="shared" si="1"/>
        <v>2663</v>
      </c>
      <c r="E36" s="19"/>
      <c r="F36" s="15">
        <f t="shared" si="2"/>
        <v>13</v>
      </c>
      <c r="G36" s="20">
        <f t="shared" si="3"/>
        <v>102.42307692307692</v>
      </c>
      <c r="H36" s="19"/>
      <c r="I36" s="15">
        <v>216</v>
      </c>
      <c r="J36" s="15">
        <v>262</v>
      </c>
      <c r="K36" s="15">
        <v>261</v>
      </c>
      <c r="L36" s="15"/>
      <c r="M36" s="15">
        <v>175</v>
      </c>
      <c r="N36" s="15">
        <v>213</v>
      </c>
      <c r="O36" s="15">
        <v>129</v>
      </c>
      <c r="P36" s="55"/>
      <c r="Q36" s="30">
        <v>250</v>
      </c>
      <c r="R36" s="56">
        <v>198</v>
      </c>
      <c r="S36" s="15">
        <v>215</v>
      </c>
      <c r="T36" s="15">
        <v>289</v>
      </c>
      <c r="U36" s="15">
        <v>157</v>
      </c>
      <c r="V36" s="15"/>
      <c r="W36" s="15">
        <v>92</v>
      </c>
      <c r="X36" s="15">
        <v>206</v>
      </c>
      <c r="Y36" s="25">
        <f t="shared" si="4"/>
        <v>16</v>
      </c>
      <c r="AA36" s="18">
        <v>27</v>
      </c>
      <c r="AB36" s="34">
        <f t="shared" si="26"/>
        <v>32</v>
      </c>
      <c r="AC36" s="34">
        <f t="shared" si="6"/>
        <v>32</v>
      </c>
      <c r="AG36" s="11">
        <f t="shared" si="27"/>
        <v>2</v>
      </c>
      <c r="AH36" s="11">
        <f t="shared" si="28"/>
        <v>3</v>
      </c>
      <c r="AI36" s="11">
        <f t="shared" si="29"/>
        <v>3</v>
      </c>
      <c r="AJ36" s="11">
        <f t="shared" si="30"/>
        <v>2</v>
      </c>
      <c r="AK36" s="11">
        <f t="shared" si="31"/>
        <v>2</v>
      </c>
      <c r="AL36" s="11">
        <f t="shared" si="32"/>
        <v>3</v>
      </c>
      <c r="AM36" s="11">
        <f t="shared" si="33"/>
        <v>3</v>
      </c>
      <c r="AN36" s="11">
        <f t="shared" si="34"/>
        <v>2</v>
      </c>
      <c r="AO36" s="11">
        <f t="shared" si="35"/>
        <v>2</v>
      </c>
      <c r="AP36" s="11">
        <f t="shared" si="36"/>
        <v>3</v>
      </c>
      <c r="AQ36" s="11">
        <f t="shared" si="37"/>
        <v>3</v>
      </c>
      <c r="AR36" s="11">
        <f t="shared" si="38"/>
        <v>3</v>
      </c>
      <c r="AS36" s="11">
        <f t="shared" si="39"/>
        <v>3</v>
      </c>
      <c r="AT36" s="11">
        <f t="shared" si="40"/>
        <v>2</v>
      </c>
      <c r="AU36" s="11">
        <f t="shared" si="41"/>
        <v>2</v>
      </c>
      <c r="AV36" s="11">
        <f t="shared" si="42"/>
        <v>3</v>
      </c>
      <c r="AX36" s="11">
        <f t="shared" si="5"/>
        <v>16</v>
      </c>
      <c r="EB36" s="11">
        <v>32</v>
      </c>
      <c r="ED36" s="11">
        <f t="shared" si="23"/>
        <v>32</v>
      </c>
      <c r="EE36" s="11" t="str">
        <f t="shared" si="24"/>
        <v>(27)</v>
      </c>
    </row>
    <row r="37" spans="1:135" ht="15.75">
      <c r="A37" s="8" t="str">
        <f t="shared" si="25"/>
        <v>33(34)</v>
      </c>
      <c r="B37" s="9" t="s">
        <v>208</v>
      </c>
      <c r="C37" s="10" t="s">
        <v>60</v>
      </c>
      <c r="D37" s="21">
        <f aca="true" t="shared" si="43" ref="D37:D68">SUM(I37:X37)</f>
        <v>2625</v>
      </c>
      <c r="E37" s="19"/>
      <c r="F37" s="15">
        <f aca="true" t="shared" si="44" ref="F37:F68">COUNT(I37:X37)</f>
        <v>14</v>
      </c>
      <c r="G37" s="20">
        <f aca="true" t="shared" si="45" ref="G37:G68">SUM((D37)/(F37*2))</f>
        <v>93.75</v>
      </c>
      <c r="H37" s="19"/>
      <c r="I37" s="15">
        <v>195</v>
      </c>
      <c r="J37" s="15">
        <v>239</v>
      </c>
      <c r="K37" s="15">
        <v>151</v>
      </c>
      <c r="L37" s="15">
        <v>259</v>
      </c>
      <c r="M37" s="15">
        <v>159</v>
      </c>
      <c r="N37" s="15">
        <v>148</v>
      </c>
      <c r="O37" s="15">
        <v>108</v>
      </c>
      <c r="P37" s="55"/>
      <c r="Q37" s="30">
        <v>151</v>
      </c>
      <c r="R37" s="56">
        <v>168</v>
      </c>
      <c r="S37" s="15">
        <v>231</v>
      </c>
      <c r="T37" s="15">
        <v>210</v>
      </c>
      <c r="U37" s="15">
        <v>193</v>
      </c>
      <c r="V37" s="15"/>
      <c r="W37" s="15">
        <v>195</v>
      </c>
      <c r="X37" s="15">
        <v>218</v>
      </c>
      <c r="Y37" s="25">
        <f aca="true" t="shared" si="46" ref="Y37:Y68">SUM($I$3:$X$3)</f>
        <v>16</v>
      </c>
      <c r="AA37" s="18">
        <v>34</v>
      </c>
      <c r="AB37" s="34">
        <f t="shared" si="26"/>
        <v>33</v>
      </c>
      <c r="AC37" s="34">
        <f aca="true" t="shared" si="47" ref="AC37:AC68">IF(F37&gt;1,ROW($A33:$IV33),"-")</f>
        <v>33</v>
      </c>
      <c r="AG37" s="11">
        <f t="shared" si="27"/>
        <v>2</v>
      </c>
      <c r="AH37" s="11">
        <f t="shared" si="28"/>
        <v>3</v>
      </c>
      <c r="AI37" s="11">
        <f t="shared" si="29"/>
        <v>3</v>
      </c>
      <c r="AJ37" s="11">
        <f t="shared" si="30"/>
        <v>3</v>
      </c>
      <c r="AK37" s="11">
        <f t="shared" si="31"/>
        <v>3</v>
      </c>
      <c r="AL37" s="11">
        <f t="shared" si="32"/>
        <v>3</v>
      </c>
      <c r="AM37" s="11">
        <f t="shared" si="33"/>
        <v>3</v>
      </c>
      <c r="AN37" s="11">
        <f t="shared" si="34"/>
        <v>2</v>
      </c>
      <c r="AO37" s="11">
        <f t="shared" si="35"/>
        <v>2</v>
      </c>
      <c r="AP37" s="11">
        <f t="shared" si="36"/>
        <v>3</v>
      </c>
      <c r="AQ37" s="11">
        <f t="shared" si="37"/>
        <v>3</v>
      </c>
      <c r="AR37" s="11">
        <f t="shared" si="38"/>
        <v>3</v>
      </c>
      <c r="AS37" s="11">
        <f t="shared" si="39"/>
        <v>3</v>
      </c>
      <c r="AT37" s="11">
        <f t="shared" si="40"/>
        <v>2</v>
      </c>
      <c r="AU37" s="11">
        <f t="shared" si="41"/>
        <v>2</v>
      </c>
      <c r="AV37" s="11">
        <f t="shared" si="42"/>
        <v>3</v>
      </c>
      <c r="AX37" s="11">
        <f t="shared" si="5"/>
        <v>16</v>
      </c>
      <c r="EB37" s="11">
        <v>33</v>
      </c>
      <c r="ED37" s="11">
        <f t="shared" si="23"/>
        <v>33</v>
      </c>
      <c r="EE37" s="11" t="str">
        <f t="shared" si="24"/>
        <v>(34)</v>
      </c>
    </row>
    <row r="38" spans="1:135" ht="15.75">
      <c r="A38" s="8" t="str">
        <f t="shared" si="25"/>
        <v>34(33)</v>
      </c>
      <c r="B38" s="9" t="s">
        <v>175</v>
      </c>
      <c r="C38" s="10" t="s">
        <v>60</v>
      </c>
      <c r="D38" s="21">
        <f t="shared" si="43"/>
        <v>2567</v>
      </c>
      <c r="E38" s="19"/>
      <c r="F38" s="15">
        <f t="shared" si="44"/>
        <v>13</v>
      </c>
      <c r="G38" s="20">
        <f t="shared" si="45"/>
        <v>98.73076923076923</v>
      </c>
      <c r="H38" s="19"/>
      <c r="I38" s="15">
        <v>229</v>
      </c>
      <c r="J38" s="15">
        <v>262</v>
      </c>
      <c r="K38" s="15">
        <v>228</v>
      </c>
      <c r="L38" s="15">
        <v>205</v>
      </c>
      <c r="M38" s="15">
        <v>132</v>
      </c>
      <c r="N38" s="15">
        <v>195</v>
      </c>
      <c r="O38" s="15">
        <v>145</v>
      </c>
      <c r="P38" s="55"/>
      <c r="Q38" s="30">
        <v>225</v>
      </c>
      <c r="R38" s="56">
        <v>229</v>
      </c>
      <c r="S38" s="15">
        <v>129</v>
      </c>
      <c r="T38" s="15">
        <v>206</v>
      </c>
      <c r="U38" s="15"/>
      <c r="V38" s="15"/>
      <c r="W38" s="15">
        <v>176</v>
      </c>
      <c r="X38" s="15">
        <v>206</v>
      </c>
      <c r="Y38" s="25">
        <f t="shared" si="46"/>
        <v>16</v>
      </c>
      <c r="AA38" s="18">
        <v>33</v>
      </c>
      <c r="AB38" s="34">
        <f t="shared" si="26"/>
        <v>34</v>
      </c>
      <c r="AC38" s="34">
        <f t="shared" si="47"/>
        <v>34</v>
      </c>
      <c r="AG38" s="11">
        <f t="shared" si="27"/>
        <v>2</v>
      </c>
      <c r="AH38" s="11">
        <f t="shared" si="28"/>
        <v>3</v>
      </c>
      <c r="AI38" s="11">
        <f t="shared" si="29"/>
        <v>3</v>
      </c>
      <c r="AJ38" s="11">
        <f t="shared" si="30"/>
        <v>3</v>
      </c>
      <c r="AK38" s="11">
        <f t="shared" si="31"/>
        <v>3</v>
      </c>
      <c r="AL38" s="11">
        <f t="shared" si="32"/>
        <v>3</v>
      </c>
      <c r="AM38" s="11">
        <f t="shared" si="33"/>
        <v>3</v>
      </c>
      <c r="AN38" s="11">
        <f t="shared" si="34"/>
        <v>2</v>
      </c>
      <c r="AO38" s="11">
        <f t="shared" si="35"/>
        <v>2</v>
      </c>
      <c r="AP38" s="11">
        <f t="shared" si="36"/>
        <v>3</v>
      </c>
      <c r="AQ38" s="11">
        <f t="shared" si="37"/>
        <v>3</v>
      </c>
      <c r="AR38" s="11">
        <f t="shared" si="38"/>
        <v>3</v>
      </c>
      <c r="AS38" s="11">
        <f t="shared" si="39"/>
        <v>2</v>
      </c>
      <c r="AT38" s="11">
        <f t="shared" si="40"/>
        <v>1</v>
      </c>
      <c r="AU38" s="11">
        <f t="shared" si="41"/>
        <v>2</v>
      </c>
      <c r="AV38" s="11">
        <f t="shared" si="42"/>
        <v>3</v>
      </c>
      <c r="AX38" s="11">
        <f t="shared" si="5"/>
        <v>15</v>
      </c>
      <c r="EB38" s="11">
        <v>34</v>
      </c>
      <c r="ED38" s="11">
        <f t="shared" si="23"/>
        <v>34</v>
      </c>
      <c r="EE38" s="11" t="str">
        <f t="shared" si="24"/>
        <v>(33)</v>
      </c>
    </row>
    <row r="39" spans="1:135" ht="15.75">
      <c r="A39" s="8" t="str">
        <f t="shared" si="25"/>
        <v>35(36)</v>
      </c>
      <c r="B39" s="9" t="s">
        <v>86</v>
      </c>
      <c r="C39" s="10" t="s">
        <v>60</v>
      </c>
      <c r="D39" s="21">
        <f t="shared" si="43"/>
        <v>2556</v>
      </c>
      <c r="E39" s="19"/>
      <c r="F39" s="15">
        <f t="shared" si="44"/>
        <v>12</v>
      </c>
      <c r="G39" s="20">
        <f t="shared" si="45"/>
        <v>106.5</v>
      </c>
      <c r="H39" s="19"/>
      <c r="I39" s="15">
        <v>255</v>
      </c>
      <c r="J39" s="15">
        <v>363</v>
      </c>
      <c r="K39" s="15">
        <v>246</v>
      </c>
      <c r="L39" s="15">
        <v>188</v>
      </c>
      <c r="M39" s="15">
        <v>183</v>
      </c>
      <c r="N39" s="15">
        <v>173</v>
      </c>
      <c r="O39" s="15">
        <v>164</v>
      </c>
      <c r="P39" s="55"/>
      <c r="Q39" s="30">
        <v>206</v>
      </c>
      <c r="R39" s="56"/>
      <c r="S39" s="15">
        <v>194</v>
      </c>
      <c r="T39" s="15">
        <v>213</v>
      </c>
      <c r="U39" s="15">
        <v>146</v>
      </c>
      <c r="V39" s="15"/>
      <c r="W39" s="15"/>
      <c r="X39" s="15">
        <v>225</v>
      </c>
      <c r="Y39" s="25">
        <f t="shared" si="46"/>
        <v>16</v>
      </c>
      <c r="AA39" s="18">
        <v>36</v>
      </c>
      <c r="AB39" s="34">
        <f t="shared" si="26"/>
        <v>35</v>
      </c>
      <c r="AC39" s="34">
        <f t="shared" si="47"/>
        <v>35</v>
      </c>
      <c r="AG39" s="11">
        <f t="shared" si="27"/>
        <v>2</v>
      </c>
      <c r="AH39" s="11">
        <f t="shared" si="28"/>
        <v>3</v>
      </c>
      <c r="AI39" s="11">
        <f t="shared" si="29"/>
        <v>3</v>
      </c>
      <c r="AJ39" s="11">
        <f t="shared" si="30"/>
        <v>3</v>
      </c>
      <c r="AK39" s="11">
        <f t="shared" si="31"/>
        <v>3</v>
      </c>
      <c r="AL39" s="11">
        <f t="shared" si="32"/>
        <v>3</v>
      </c>
      <c r="AM39" s="11">
        <f t="shared" si="33"/>
        <v>3</v>
      </c>
      <c r="AN39" s="11">
        <f t="shared" si="34"/>
        <v>2</v>
      </c>
      <c r="AO39" s="11">
        <f t="shared" si="35"/>
        <v>2</v>
      </c>
      <c r="AP39" s="11">
        <f t="shared" si="36"/>
        <v>2</v>
      </c>
      <c r="AQ39" s="11">
        <f t="shared" si="37"/>
        <v>2</v>
      </c>
      <c r="AR39" s="11">
        <f t="shared" si="38"/>
        <v>3</v>
      </c>
      <c r="AS39" s="11">
        <f t="shared" si="39"/>
        <v>3</v>
      </c>
      <c r="AT39" s="11">
        <f t="shared" si="40"/>
        <v>2</v>
      </c>
      <c r="AU39" s="11">
        <f t="shared" si="41"/>
        <v>1</v>
      </c>
      <c r="AV39" s="11">
        <f t="shared" si="42"/>
        <v>2</v>
      </c>
      <c r="AX39" s="11">
        <f t="shared" si="5"/>
        <v>15</v>
      </c>
      <c r="EB39" s="11">
        <v>35</v>
      </c>
      <c r="ED39" s="11">
        <f t="shared" si="23"/>
        <v>35</v>
      </c>
      <c r="EE39" s="11" t="str">
        <f t="shared" si="24"/>
        <v>(36)</v>
      </c>
    </row>
    <row r="40" spans="1:135" ht="15.75">
      <c r="A40" s="8" t="str">
        <f t="shared" si="25"/>
        <v>36(30)</v>
      </c>
      <c r="B40" s="9" t="s">
        <v>53</v>
      </c>
      <c r="C40" s="10" t="s">
        <v>39</v>
      </c>
      <c r="D40" s="21">
        <f t="shared" si="43"/>
        <v>2526</v>
      </c>
      <c r="E40" s="19"/>
      <c r="F40" s="15">
        <f t="shared" si="44"/>
        <v>11</v>
      </c>
      <c r="G40" s="20">
        <f t="shared" si="45"/>
        <v>114.81818181818181</v>
      </c>
      <c r="H40" s="19"/>
      <c r="I40" s="15">
        <v>322</v>
      </c>
      <c r="J40" s="15">
        <v>253</v>
      </c>
      <c r="K40" s="15">
        <v>321</v>
      </c>
      <c r="L40" s="15">
        <v>238</v>
      </c>
      <c r="M40" s="15">
        <v>191</v>
      </c>
      <c r="N40" s="15">
        <v>273</v>
      </c>
      <c r="O40" s="15">
        <v>169</v>
      </c>
      <c r="P40" s="55"/>
      <c r="Q40" s="30">
        <v>186</v>
      </c>
      <c r="R40" s="56"/>
      <c r="S40" s="15">
        <v>152</v>
      </c>
      <c r="T40" s="15"/>
      <c r="U40" s="15">
        <v>236</v>
      </c>
      <c r="V40" s="15"/>
      <c r="W40" s="15">
        <v>185</v>
      </c>
      <c r="X40" s="15"/>
      <c r="Y40" s="25">
        <f t="shared" si="46"/>
        <v>16</v>
      </c>
      <c r="AA40" s="18">
        <v>30</v>
      </c>
      <c r="AB40" s="34">
        <f t="shared" si="26"/>
        <v>36</v>
      </c>
      <c r="AC40" s="34">
        <f t="shared" si="47"/>
        <v>36</v>
      </c>
      <c r="AG40" s="11">
        <f t="shared" si="27"/>
        <v>2</v>
      </c>
      <c r="AH40" s="11">
        <f t="shared" si="28"/>
        <v>3</v>
      </c>
      <c r="AI40" s="11">
        <f t="shared" si="29"/>
        <v>3</v>
      </c>
      <c r="AJ40" s="11">
        <f t="shared" si="30"/>
        <v>3</v>
      </c>
      <c r="AK40" s="11">
        <f t="shared" si="31"/>
        <v>3</v>
      </c>
      <c r="AL40" s="11">
        <f t="shared" si="32"/>
        <v>3</v>
      </c>
      <c r="AM40" s="11">
        <f t="shared" si="33"/>
        <v>3</v>
      </c>
      <c r="AN40" s="11">
        <f t="shared" si="34"/>
        <v>2</v>
      </c>
      <c r="AO40" s="11">
        <f t="shared" si="35"/>
        <v>2</v>
      </c>
      <c r="AP40" s="11">
        <f t="shared" si="36"/>
        <v>2</v>
      </c>
      <c r="AQ40" s="11">
        <f t="shared" si="37"/>
        <v>2</v>
      </c>
      <c r="AR40" s="11">
        <f t="shared" si="38"/>
        <v>2</v>
      </c>
      <c r="AS40" s="11">
        <f t="shared" si="39"/>
        <v>2</v>
      </c>
      <c r="AT40" s="11">
        <f t="shared" si="40"/>
        <v>2</v>
      </c>
      <c r="AU40" s="11">
        <f t="shared" si="41"/>
        <v>2</v>
      </c>
      <c r="AV40" s="11">
        <f t="shared" si="42"/>
        <v>2</v>
      </c>
      <c r="AX40" s="11">
        <f t="shared" si="5"/>
        <v>16</v>
      </c>
      <c r="EB40" s="11">
        <v>36</v>
      </c>
      <c r="ED40" s="11">
        <f t="shared" si="23"/>
        <v>36</v>
      </c>
      <c r="EE40" s="11" t="str">
        <f t="shared" si="24"/>
        <v>(30)</v>
      </c>
    </row>
    <row r="41" spans="1:135" ht="15.75">
      <c r="A41" s="8" t="str">
        <f t="shared" si="25"/>
        <v>37(31)</v>
      </c>
      <c r="B41" s="9" t="s">
        <v>137</v>
      </c>
      <c r="C41" s="10" t="s">
        <v>182</v>
      </c>
      <c r="D41" s="21">
        <f t="shared" si="43"/>
        <v>2402</v>
      </c>
      <c r="E41" s="19"/>
      <c r="F41" s="15">
        <f t="shared" si="44"/>
        <v>11</v>
      </c>
      <c r="G41" s="20">
        <f t="shared" si="45"/>
        <v>109.18181818181819</v>
      </c>
      <c r="H41" s="19"/>
      <c r="I41" s="15">
        <v>227</v>
      </c>
      <c r="J41" s="15">
        <v>317</v>
      </c>
      <c r="K41" s="15">
        <v>211</v>
      </c>
      <c r="L41" s="15">
        <v>281</v>
      </c>
      <c r="M41" s="15"/>
      <c r="N41" s="15">
        <v>159</v>
      </c>
      <c r="O41" s="15">
        <v>161</v>
      </c>
      <c r="P41" s="55">
        <v>155</v>
      </c>
      <c r="Q41" s="30">
        <v>257</v>
      </c>
      <c r="R41" s="56"/>
      <c r="S41" s="15">
        <v>190</v>
      </c>
      <c r="T41" s="15">
        <v>270</v>
      </c>
      <c r="U41" s="15"/>
      <c r="V41" s="15"/>
      <c r="W41" s="15">
        <v>174</v>
      </c>
      <c r="X41" s="15"/>
      <c r="Y41" s="25">
        <f t="shared" si="46"/>
        <v>16</v>
      </c>
      <c r="AA41" s="18">
        <v>31</v>
      </c>
      <c r="AB41" s="34">
        <f t="shared" si="26"/>
        <v>37</v>
      </c>
      <c r="AC41" s="34">
        <f t="shared" si="47"/>
        <v>37</v>
      </c>
      <c r="AG41" s="11">
        <f t="shared" si="27"/>
        <v>2</v>
      </c>
      <c r="AH41" s="11">
        <f t="shared" si="28"/>
        <v>3</v>
      </c>
      <c r="AI41" s="11">
        <f t="shared" si="29"/>
        <v>3</v>
      </c>
      <c r="AJ41" s="11">
        <f t="shared" si="30"/>
        <v>3</v>
      </c>
      <c r="AK41" s="11">
        <f t="shared" si="31"/>
        <v>2</v>
      </c>
      <c r="AL41" s="11">
        <f t="shared" si="32"/>
        <v>2</v>
      </c>
      <c r="AM41" s="11">
        <f t="shared" si="33"/>
        <v>3</v>
      </c>
      <c r="AN41" s="11">
        <f t="shared" si="34"/>
        <v>3</v>
      </c>
      <c r="AO41" s="11">
        <f t="shared" si="35"/>
        <v>3</v>
      </c>
      <c r="AP41" s="11">
        <f t="shared" si="36"/>
        <v>2</v>
      </c>
      <c r="AQ41" s="11">
        <f t="shared" si="37"/>
        <v>2</v>
      </c>
      <c r="AR41" s="11">
        <f t="shared" si="38"/>
        <v>3</v>
      </c>
      <c r="AS41" s="11">
        <f t="shared" si="39"/>
        <v>2</v>
      </c>
      <c r="AT41" s="11">
        <f t="shared" si="40"/>
        <v>1</v>
      </c>
      <c r="AU41" s="11">
        <f t="shared" si="41"/>
        <v>2</v>
      </c>
      <c r="AV41" s="11">
        <f t="shared" si="42"/>
        <v>2</v>
      </c>
      <c r="AX41" s="11">
        <f t="shared" si="5"/>
        <v>15</v>
      </c>
      <c r="EB41" s="11">
        <v>37</v>
      </c>
      <c r="ED41" s="11">
        <f t="shared" si="23"/>
        <v>37</v>
      </c>
      <c r="EE41" s="11" t="str">
        <f t="shared" si="24"/>
        <v>(31)</v>
      </c>
    </row>
    <row r="42" spans="1:135" ht="15.75">
      <c r="A42" s="8" t="str">
        <f t="shared" si="25"/>
        <v>38(40)</v>
      </c>
      <c r="B42" s="9" t="s">
        <v>167</v>
      </c>
      <c r="C42" s="10" t="s">
        <v>41</v>
      </c>
      <c r="D42" s="21">
        <f t="shared" si="43"/>
        <v>2242</v>
      </c>
      <c r="E42" s="19"/>
      <c r="F42" s="15">
        <f t="shared" si="44"/>
        <v>11</v>
      </c>
      <c r="G42" s="20">
        <f t="shared" si="45"/>
        <v>101.9090909090909</v>
      </c>
      <c r="H42" s="19"/>
      <c r="I42" s="15">
        <v>272</v>
      </c>
      <c r="J42" s="15">
        <v>226</v>
      </c>
      <c r="K42" s="15">
        <v>316</v>
      </c>
      <c r="L42" s="15"/>
      <c r="M42" s="15"/>
      <c r="N42" s="15">
        <v>189</v>
      </c>
      <c r="O42" s="15">
        <v>146</v>
      </c>
      <c r="P42" s="55"/>
      <c r="Q42" s="30">
        <v>205</v>
      </c>
      <c r="R42" s="56">
        <v>160</v>
      </c>
      <c r="S42" s="15">
        <v>184</v>
      </c>
      <c r="T42" s="15">
        <v>153</v>
      </c>
      <c r="U42" s="15"/>
      <c r="V42" s="15"/>
      <c r="W42" s="15">
        <v>202</v>
      </c>
      <c r="X42" s="15">
        <v>189</v>
      </c>
      <c r="Y42" s="25">
        <f t="shared" si="46"/>
        <v>16</v>
      </c>
      <c r="AA42" s="18">
        <v>40</v>
      </c>
      <c r="AB42" s="34">
        <f t="shared" si="26"/>
        <v>38</v>
      </c>
      <c r="AC42" s="34">
        <f t="shared" si="47"/>
        <v>38</v>
      </c>
      <c r="AG42" s="11">
        <f t="shared" si="27"/>
        <v>2</v>
      </c>
      <c r="AH42" s="11">
        <f t="shared" si="28"/>
        <v>3</v>
      </c>
      <c r="AI42" s="11">
        <f t="shared" si="29"/>
        <v>3</v>
      </c>
      <c r="AJ42" s="11">
        <f t="shared" si="30"/>
        <v>2</v>
      </c>
      <c r="AK42" s="11">
        <f t="shared" si="31"/>
        <v>1</v>
      </c>
      <c r="AL42" s="11">
        <f t="shared" si="32"/>
        <v>2</v>
      </c>
      <c r="AM42" s="11">
        <f t="shared" si="33"/>
        <v>3</v>
      </c>
      <c r="AN42" s="11">
        <f t="shared" si="34"/>
        <v>2</v>
      </c>
      <c r="AO42" s="11">
        <f t="shared" si="35"/>
        <v>2</v>
      </c>
      <c r="AP42" s="11">
        <f t="shared" si="36"/>
        <v>3</v>
      </c>
      <c r="AQ42" s="11">
        <f t="shared" si="37"/>
        <v>3</v>
      </c>
      <c r="AR42" s="11">
        <f t="shared" si="38"/>
        <v>3</v>
      </c>
      <c r="AS42" s="11">
        <f t="shared" si="39"/>
        <v>2</v>
      </c>
      <c r="AT42" s="11">
        <f t="shared" si="40"/>
        <v>1</v>
      </c>
      <c r="AU42" s="11">
        <f t="shared" si="41"/>
        <v>2</v>
      </c>
      <c r="AV42" s="11">
        <f t="shared" si="42"/>
        <v>3</v>
      </c>
      <c r="AX42" s="11">
        <f t="shared" si="5"/>
        <v>14</v>
      </c>
      <c r="EB42" s="11">
        <v>38</v>
      </c>
      <c r="ED42" s="11">
        <f t="shared" si="23"/>
        <v>38</v>
      </c>
      <c r="EE42" s="11" t="str">
        <f t="shared" si="24"/>
        <v>(40)</v>
      </c>
    </row>
    <row r="43" spans="1:135" ht="15.75">
      <c r="A43" s="8" t="str">
        <f t="shared" si="25"/>
        <v>39(38)</v>
      </c>
      <c r="B43" s="35" t="s">
        <v>67</v>
      </c>
      <c r="C43" s="36" t="s">
        <v>68</v>
      </c>
      <c r="D43" s="21">
        <f t="shared" si="43"/>
        <v>2228</v>
      </c>
      <c r="E43" s="19"/>
      <c r="F43" s="15">
        <f t="shared" si="44"/>
        <v>10</v>
      </c>
      <c r="G43" s="20">
        <f t="shared" si="45"/>
        <v>111.4</v>
      </c>
      <c r="H43" s="19"/>
      <c r="I43" s="15">
        <v>293</v>
      </c>
      <c r="J43" s="15">
        <v>296</v>
      </c>
      <c r="K43" s="15"/>
      <c r="L43" s="15">
        <v>229</v>
      </c>
      <c r="M43" s="15"/>
      <c r="N43" s="15">
        <v>232</v>
      </c>
      <c r="O43" s="15">
        <v>162</v>
      </c>
      <c r="P43" s="55">
        <v>234</v>
      </c>
      <c r="Q43" s="30">
        <v>231</v>
      </c>
      <c r="R43" s="56"/>
      <c r="S43" s="15">
        <v>188</v>
      </c>
      <c r="T43" s="15"/>
      <c r="U43" s="15"/>
      <c r="V43" s="15">
        <v>209</v>
      </c>
      <c r="W43" s="15">
        <v>154</v>
      </c>
      <c r="X43" s="15"/>
      <c r="Y43" s="25">
        <f t="shared" si="46"/>
        <v>16</v>
      </c>
      <c r="AA43" s="18">
        <v>38</v>
      </c>
      <c r="AB43" s="34">
        <f t="shared" si="26"/>
        <v>39</v>
      </c>
      <c r="AC43" s="34">
        <f t="shared" si="47"/>
        <v>39</v>
      </c>
      <c r="AG43" s="11">
        <f t="shared" si="27"/>
        <v>2</v>
      </c>
      <c r="AH43" s="11">
        <f t="shared" si="28"/>
        <v>3</v>
      </c>
      <c r="AI43" s="11">
        <f t="shared" si="29"/>
        <v>2</v>
      </c>
      <c r="AJ43" s="11">
        <f t="shared" si="30"/>
        <v>2</v>
      </c>
      <c r="AK43" s="11">
        <f t="shared" si="31"/>
        <v>2</v>
      </c>
      <c r="AL43" s="11">
        <f t="shared" si="32"/>
        <v>2</v>
      </c>
      <c r="AM43" s="11">
        <f t="shared" si="33"/>
        <v>3</v>
      </c>
      <c r="AN43" s="11">
        <f t="shared" si="34"/>
        <v>3</v>
      </c>
      <c r="AO43" s="11">
        <f t="shared" si="35"/>
        <v>3</v>
      </c>
      <c r="AP43" s="11">
        <f t="shared" si="36"/>
        <v>2</v>
      </c>
      <c r="AQ43" s="11">
        <f t="shared" si="37"/>
        <v>2</v>
      </c>
      <c r="AR43" s="11">
        <f t="shared" si="38"/>
        <v>2</v>
      </c>
      <c r="AS43" s="11">
        <f t="shared" si="39"/>
        <v>1</v>
      </c>
      <c r="AT43" s="11">
        <f t="shared" si="40"/>
        <v>2</v>
      </c>
      <c r="AU43" s="11">
        <f t="shared" si="41"/>
        <v>3</v>
      </c>
      <c r="AV43" s="11">
        <f t="shared" si="42"/>
        <v>2</v>
      </c>
      <c r="AX43" s="11">
        <f t="shared" si="5"/>
        <v>15</v>
      </c>
      <c r="EB43" s="11">
        <v>39</v>
      </c>
      <c r="ED43" s="11">
        <f t="shared" si="23"/>
        <v>39</v>
      </c>
      <c r="EE43" s="11" t="str">
        <f t="shared" si="24"/>
        <v>(38)</v>
      </c>
    </row>
    <row r="44" spans="1:135" ht="15.75">
      <c r="A44" s="8" t="str">
        <f t="shared" si="25"/>
        <v>40(49)</v>
      </c>
      <c r="B44" s="9" t="s">
        <v>206</v>
      </c>
      <c r="C44" s="10" t="s">
        <v>60</v>
      </c>
      <c r="D44" s="21">
        <f t="shared" si="43"/>
        <v>2200</v>
      </c>
      <c r="E44" s="19"/>
      <c r="F44" s="15">
        <f t="shared" si="44"/>
        <v>12</v>
      </c>
      <c r="G44" s="20">
        <f t="shared" si="45"/>
        <v>91.66666666666667</v>
      </c>
      <c r="H44" s="19"/>
      <c r="I44" s="15">
        <v>242</v>
      </c>
      <c r="J44" s="15">
        <v>249</v>
      </c>
      <c r="K44" s="15">
        <v>163</v>
      </c>
      <c r="L44" s="15">
        <v>127</v>
      </c>
      <c r="M44" s="15">
        <v>153</v>
      </c>
      <c r="N44" s="15">
        <v>163</v>
      </c>
      <c r="O44" s="15">
        <v>141</v>
      </c>
      <c r="P44" s="55"/>
      <c r="Q44" s="30">
        <v>246</v>
      </c>
      <c r="R44" s="56">
        <v>162</v>
      </c>
      <c r="S44" s="15"/>
      <c r="T44" s="15">
        <v>200</v>
      </c>
      <c r="U44" s="15">
        <v>141</v>
      </c>
      <c r="V44" s="15"/>
      <c r="W44" s="15"/>
      <c r="X44" s="15">
        <v>213</v>
      </c>
      <c r="Y44" s="25">
        <f t="shared" si="46"/>
        <v>16</v>
      </c>
      <c r="AA44" s="18">
        <v>49</v>
      </c>
      <c r="AB44" s="34">
        <f t="shared" si="26"/>
        <v>40</v>
      </c>
      <c r="AC44" s="34">
        <f t="shared" si="47"/>
        <v>40</v>
      </c>
      <c r="AG44" s="11">
        <f t="shared" si="27"/>
        <v>2</v>
      </c>
      <c r="AH44" s="11">
        <f t="shared" si="28"/>
        <v>3</v>
      </c>
      <c r="AI44" s="11">
        <f t="shared" si="29"/>
        <v>3</v>
      </c>
      <c r="AJ44" s="11">
        <f t="shared" si="30"/>
        <v>3</v>
      </c>
      <c r="AK44" s="11">
        <f t="shared" si="31"/>
        <v>3</v>
      </c>
      <c r="AL44" s="11">
        <f t="shared" si="32"/>
        <v>3</v>
      </c>
      <c r="AM44" s="11">
        <f t="shared" si="33"/>
        <v>3</v>
      </c>
      <c r="AN44" s="11">
        <f t="shared" si="34"/>
        <v>2</v>
      </c>
      <c r="AO44" s="11">
        <f t="shared" si="35"/>
        <v>2</v>
      </c>
      <c r="AP44" s="11">
        <f t="shared" si="36"/>
        <v>3</v>
      </c>
      <c r="AQ44" s="11">
        <f t="shared" si="37"/>
        <v>2</v>
      </c>
      <c r="AR44" s="11">
        <f t="shared" si="38"/>
        <v>2</v>
      </c>
      <c r="AS44" s="11">
        <f t="shared" si="39"/>
        <v>3</v>
      </c>
      <c r="AT44" s="11">
        <f t="shared" si="40"/>
        <v>2</v>
      </c>
      <c r="AU44" s="11">
        <f t="shared" si="41"/>
        <v>1</v>
      </c>
      <c r="AV44" s="11">
        <f t="shared" si="42"/>
        <v>2</v>
      </c>
      <c r="AX44" s="11">
        <f t="shared" si="5"/>
        <v>15</v>
      </c>
      <c r="EB44" s="11">
        <v>40</v>
      </c>
      <c r="ED44" s="11">
        <f t="shared" si="23"/>
        <v>40</v>
      </c>
      <c r="EE44" s="11" t="str">
        <f t="shared" si="24"/>
        <v>(49)</v>
      </c>
    </row>
    <row r="45" spans="1:135" ht="15.75">
      <c r="A45" s="8" t="str">
        <f t="shared" si="25"/>
        <v>41(41)</v>
      </c>
      <c r="B45" s="35" t="s">
        <v>74</v>
      </c>
      <c r="C45" s="36" t="s">
        <v>37</v>
      </c>
      <c r="D45" s="21">
        <f t="shared" si="43"/>
        <v>2187</v>
      </c>
      <c r="E45" s="19"/>
      <c r="F45" s="15">
        <f t="shared" si="44"/>
        <v>10</v>
      </c>
      <c r="G45" s="20">
        <f t="shared" si="45"/>
        <v>109.35</v>
      </c>
      <c r="H45" s="19"/>
      <c r="I45" s="15"/>
      <c r="J45" s="15">
        <v>298</v>
      </c>
      <c r="K45" s="15">
        <v>288</v>
      </c>
      <c r="L45" s="15">
        <v>209</v>
      </c>
      <c r="M45" s="15"/>
      <c r="N45" s="15">
        <v>229</v>
      </c>
      <c r="O45" s="15"/>
      <c r="P45" s="55"/>
      <c r="Q45" s="30">
        <v>242</v>
      </c>
      <c r="R45" s="56">
        <v>189</v>
      </c>
      <c r="S45" s="15">
        <v>154</v>
      </c>
      <c r="T45" s="15">
        <v>147</v>
      </c>
      <c r="U45" s="15"/>
      <c r="V45" s="15"/>
      <c r="W45" s="15">
        <v>194</v>
      </c>
      <c r="X45" s="15">
        <v>237</v>
      </c>
      <c r="Y45" s="25">
        <f t="shared" si="46"/>
        <v>16</v>
      </c>
      <c r="AA45" s="18">
        <v>41</v>
      </c>
      <c r="AB45" s="34">
        <f t="shared" si="26"/>
        <v>41</v>
      </c>
      <c r="AC45" s="34">
        <f t="shared" si="47"/>
        <v>41</v>
      </c>
      <c r="AG45" s="11">
        <f t="shared" si="27"/>
        <v>1</v>
      </c>
      <c r="AH45" s="11">
        <f t="shared" si="28"/>
        <v>2</v>
      </c>
      <c r="AI45" s="11">
        <f t="shared" si="29"/>
        <v>3</v>
      </c>
      <c r="AJ45" s="11">
        <f t="shared" si="30"/>
        <v>3</v>
      </c>
      <c r="AK45" s="11">
        <f t="shared" si="31"/>
        <v>2</v>
      </c>
      <c r="AL45" s="11">
        <f t="shared" si="32"/>
        <v>2</v>
      </c>
      <c r="AM45" s="11">
        <f t="shared" si="33"/>
        <v>2</v>
      </c>
      <c r="AN45" s="11">
        <f t="shared" si="34"/>
        <v>1</v>
      </c>
      <c r="AO45" s="11">
        <f t="shared" si="35"/>
        <v>2</v>
      </c>
      <c r="AP45" s="11">
        <f t="shared" si="36"/>
        <v>3</v>
      </c>
      <c r="AQ45" s="11">
        <f t="shared" si="37"/>
        <v>3</v>
      </c>
      <c r="AR45" s="11">
        <f t="shared" si="38"/>
        <v>3</v>
      </c>
      <c r="AS45" s="11">
        <f t="shared" si="39"/>
        <v>2</v>
      </c>
      <c r="AT45" s="11">
        <f t="shared" si="40"/>
        <v>1</v>
      </c>
      <c r="AU45" s="11">
        <f t="shared" si="41"/>
        <v>2</v>
      </c>
      <c r="AV45" s="11">
        <f t="shared" si="42"/>
        <v>3</v>
      </c>
      <c r="AX45" s="11">
        <f t="shared" si="5"/>
        <v>13</v>
      </c>
      <c r="EB45" s="11">
        <v>41</v>
      </c>
      <c r="ED45" s="11">
        <f t="shared" si="23"/>
        <v>41</v>
      </c>
      <c r="EE45" s="11" t="str">
        <f t="shared" si="24"/>
        <v>(41)</v>
      </c>
    </row>
    <row r="46" spans="1:135" ht="15.75">
      <c r="A46" s="8" t="str">
        <f t="shared" si="25"/>
        <v>42(44)</v>
      </c>
      <c r="B46" s="9" t="s">
        <v>97</v>
      </c>
      <c r="C46" s="10" t="s">
        <v>41</v>
      </c>
      <c r="D46" s="21">
        <f t="shared" si="43"/>
        <v>2166</v>
      </c>
      <c r="E46" s="19"/>
      <c r="F46" s="15">
        <f t="shared" si="44"/>
        <v>14</v>
      </c>
      <c r="G46" s="20">
        <f t="shared" si="45"/>
        <v>77.35714285714286</v>
      </c>
      <c r="H46" s="19"/>
      <c r="I46" s="15">
        <v>182</v>
      </c>
      <c r="J46" s="15">
        <v>194</v>
      </c>
      <c r="K46" s="15">
        <v>137</v>
      </c>
      <c r="L46" s="15">
        <v>195</v>
      </c>
      <c r="M46" s="15">
        <v>104</v>
      </c>
      <c r="N46" s="15">
        <v>112</v>
      </c>
      <c r="O46" s="15">
        <v>197</v>
      </c>
      <c r="P46" s="55"/>
      <c r="Q46" s="30">
        <v>152</v>
      </c>
      <c r="R46" s="56">
        <v>153</v>
      </c>
      <c r="S46" s="15">
        <v>145</v>
      </c>
      <c r="T46" s="15">
        <v>167</v>
      </c>
      <c r="U46" s="15">
        <v>122</v>
      </c>
      <c r="V46" s="15"/>
      <c r="W46" s="15">
        <v>132</v>
      </c>
      <c r="X46" s="15">
        <v>174</v>
      </c>
      <c r="Y46" s="25">
        <f t="shared" si="46"/>
        <v>16</v>
      </c>
      <c r="AA46" s="18">
        <v>44</v>
      </c>
      <c r="AB46" s="34">
        <f t="shared" si="26"/>
        <v>42</v>
      </c>
      <c r="AC46" s="34">
        <f t="shared" si="47"/>
        <v>42</v>
      </c>
      <c r="AG46" s="11">
        <f t="shared" si="27"/>
        <v>2</v>
      </c>
      <c r="AH46" s="11">
        <f t="shared" si="28"/>
        <v>3</v>
      </c>
      <c r="AI46" s="11">
        <f t="shared" si="29"/>
        <v>3</v>
      </c>
      <c r="AJ46" s="11">
        <f t="shared" si="30"/>
        <v>3</v>
      </c>
      <c r="AK46" s="11">
        <f t="shared" si="31"/>
        <v>3</v>
      </c>
      <c r="AL46" s="11">
        <f t="shared" si="32"/>
        <v>3</v>
      </c>
      <c r="AM46" s="11">
        <f t="shared" si="33"/>
        <v>3</v>
      </c>
      <c r="AN46" s="11">
        <f t="shared" si="34"/>
        <v>2</v>
      </c>
      <c r="AO46" s="11">
        <f t="shared" si="35"/>
        <v>2</v>
      </c>
      <c r="AP46" s="11">
        <f t="shared" si="36"/>
        <v>3</v>
      </c>
      <c r="AQ46" s="11">
        <f t="shared" si="37"/>
        <v>3</v>
      </c>
      <c r="AR46" s="11">
        <f t="shared" si="38"/>
        <v>3</v>
      </c>
      <c r="AS46" s="11">
        <f t="shared" si="39"/>
        <v>3</v>
      </c>
      <c r="AT46" s="11">
        <f t="shared" si="40"/>
        <v>2</v>
      </c>
      <c r="AU46" s="11">
        <f t="shared" si="41"/>
        <v>2</v>
      </c>
      <c r="AV46" s="11">
        <f t="shared" si="42"/>
        <v>3</v>
      </c>
      <c r="AX46" s="11">
        <f t="shared" si="5"/>
        <v>16</v>
      </c>
      <c r="EB46" s="11">
        <v>42</v>
      </c>
      <c r="ED46" s="11">
        <f t="shared" si="23"/>
        <v>42</v>
      </c>
      <c r="EE46" s="11" t="str">
        <f t="shared" si="24"/>
        <v>(44)</v>
      </c>
    </row>
    <row r="47" spans="1:135" ht="15.75">
      <c r="A47" s="8" t="str">
        <f t="shared" si="25"/>
        <v>43(52)</v>
      </c>
      <c r="B47" s="35" t="s">
        <v>71</v>
      </c>
      <c r="C47" s="36" t="s">
        <v>68</v>
      </c>
      <c r="D47" s="21">
        <f t="shared" si="43"/>
        <v>2103</v>
      </c>
      <c r="E47" s="19"/>
      <c r="F47" s="15">
        <f t="shared" si="44"/>
        <v>11</v>
      </c>
      <c r="G47" s="20">
        <f t="shared" si="45"/>
        <v>95.5909090909091</v>
      </c>
      <c r="H47" s="19"/>
      <c r="I47" s="15"/>
      <c r="J47" s="15"/>
      <c r="K47" s="15">
        <v>206</v>
      </c>
      <c r="L47" s="15">
        <v>173</v>
      </c>
      <c r="M47" s="15"/>
      <c r="N47" s="15">
        <v>229</v>
      </c>
      <c r="O47" s="15">
        <v>162</v>
      </c>
      <c r="P47" s="55">
        <v>153</v>
      </c>
      <c r="Q47" s="30"/>
      <c r="R47" s="56">
        <v>184</v>
      </c>
      <c r="S47" s="15">
        <v>186</v>
      </c>
      <c r="T47" s="15">
        <v>174</v>
      </c>
      <c r="U47" s="15"/>
      <c r="V47" s="15">
        <v>221</v>
      </c>
      <c r="W47" s="15">
        <v>218</v>
      </c>
      <c r="X47" s="15">
        <v>197</v>
      </c>
      <c r="Y47" s="25">
        <f t="shared" si="46"/>
        <v>16</v>
      </c>
      <c r="AA47" s="18">
        <v>52</v>
      </c>
      <c r="AB47" s="34">
        <f t="shared" si="26"/>
        <v>43</v>
      </c>
      <c r="AC47" s="34">
        <f t="shared" si="47"/>
        <v>43</v>
      </c>
      <c r="AG47" s="11">
        <f t="shared" si="27"/>
        <v>1</v>
      </c>
      <c r="AH47" s="11">
        <f t="shared" si="28"/>
        <v>1</v>
      </c>
      <c r="AI47" s="11">
        <f t="shared" si="29"/>
        <v>2</v>
      </c>
      <c r="AJ47" s="11">
        <f t="shared" si="30"/>
        <v>3</v>
      </c>
      <c r="AK47" s="11">
        <f t="shared" si="31"/>
        <v>2</v>
      </c>
      <c r="AL47" s="11">
        <f t="shared" si="32"/>
        <v>2</v>
      </c>
      <c r="AM47" s="11">
        <f t="shared" si="33"/>
        <v>3</v>
      </c>
      <c r="AN47" s="11">
        <f t="shared" si="34"/>
        <v>3</v>
      </c>
      <c r="AO47" s="11">
        <f t="shared" si="35"/>
        <v>2</v>
      </c>
      <c r="AP47" s="11">
        <f t="shared" si="36"/>
        <v>2</v>
      </c>
      <c r="AQ47" s="11">
        <f t="shared" si="37"/>
        <v>3</v>
      </c>
      <c r="AR47" s="11">
        <f t="shared" si="38"/>
        <v>3</v>
      </c>
      <c r="AS47" s="11">
        <f t="shared" si="39"/>
        <v>2</v>
      </c>
      <c r="AT47" s="11">
        <f t="shared" si="40"/>
        <v>2</v>
      </c>
      <c r="AU47" s="11">
        <f t="shared" si="41"/>
        <v>3</v>
      </c>
      <c r="AV47" s="11">
        <f t="shared" si="42"/>
        <v>3</v>
      </c>
      <c r="AX47" s="11">
        <f t="shared" si="5"/>
        <v>14</v>
      </c>
      <c r="EB47" s="11">
        <v>43</v>
      </c>
      <c r="ED47" s="11">
        <f t="shared" si="23"/>
        <v>43</v>
      </c>
      <c r="EE47" s="11" t="str">
        <f t="shared" si="24"/>
        <v>(52)</v>
      </c>
    </row>
    <row r="48" spans="1:135" ht="15.75">
      <c r="A48" s="8" t="str">
        <f t="shared" si="25"/>
        <v>44(42)</v>
      </c>
      <c r="B48" s="9" t="s">
        <v>83</v>
      </c>
      <c r="C48" s="10" t="s">
        <v>41</v>
      </c>
      <c r="D48" s="21">
        <f t="shared" si="43"/>
        <v>2092</v>
      </c>
      <c r="E48" s="19"/>
      <c r="F48" s="15">
        <f t="shared" si="44"/>
        <v>12</v>
      </c>
      <c r="G48" s="20">
        <f t="shared" si="45"/>
        <v>87.16666666666667</v>
      </c>
      <c r="H48" s="19"/>
      <c r="I48" s="15">
        <v>243</v>
      </c>
      <c r="J48" s="15">
        <v>362</v>
      </c>
      <c r="K48" s="15">
        <v>167</v>
      </c>
      <c r="L48" s="15">
        <v>213</v>
      </c>
      <c r="M48" s="15">
        <v>182</v>
      </c>
      <c r="N48" s="15">
        <v>174</v>
      </c>
      <c r="O48" s="15">
        <v>77</v>
      </c>
      <c r="P48" s="55"/>
      <c r="Q48" s="30">
        <v>153</v>
      </c>
      <c r="R48" s="56">
        <v>117</v>
      </c>
      <c r="S48" s="15"/>
      <c r="T48" s="15"/>
      <c r="U48" s="15">
        <v>157</v>
      </c>
      <c r="V48" s="15"/>
      <c r="W48" s="15">
        <v>132</v>
      </c>
      <c r="X48" s="15">
        <v>115</v>
      </c>
      <c r="Y48" s="25">
        <f t="shared" si="46"/>
        <v>16</v>
      </c>
      <c r="AA48" s="18">
        <v>42</v>
      </c>
      <c r="AB48" s="34">
        <f t="shared" si="26"/>
        <v>44</v>
      </c>
      <c r="AC48" s="34">
        <f t="shared" si="47"/>
        <v>44</v>
      </c>
      <c r="AG48" s="11">
        <f t="shared" si="27"/>
        <v>2</v>
      </c>
      <c r="AH48" s="11">
        <f t="shared" si="28"/>
        <v>3</v>
      </c>
      <c r="AI48" s="11">
        <f t="shared" si="29"/>
        <v>3</v>
      </c>
      <c r="AJ48" s="11">
        <f t="shared" si="30"/>
        <v>3</v>
      </c>
      <c r="AK48" s="11">
        <f t="shared" si="31"/>
        <v>3</v>
      </c>
      <c r="AL48" s="11">
        <f t="shared" si="32"/>
        <v>3</v>
      </c>
      <c r="AM48" s="11">
        <f t="shared" si="33"/>
        <v>3</v>
      </c>
      <c r="AN48" s="11">
        <f t="shared" si="34"/>
        <v>2</v>
      </c>
      <c r="AO48" s="11">
        <f t="shared" si="35"/>
        <v>2</v>
      </c>
      <c r="AP48" s="11">
        <f t="shared" si="36"/>
        <v>3</v>
      </c>
      <c r="AQ48" s="11">
        <f t="shared" si="37"/>
        <v>2</v>
      </c>
      <c r="AR48" s="11">
        <f t="shared" si="38"/>
        <v>1</v>
      </c>
      <c r="AS48" s="11">
        <f t="shared" si="39"/>
        <v>2</v>
      </c>
      <c r="AT48" s="11">
        <f t="shared" si="40"/>
        <v>2</v>
      </c>
      <c r="AU48" s="11">
        <f t="shared" si="41"/>
        <v>2</v>
      </c>
      <c r="AV48" s="11">
        <f t="shared" si="42"/>
        <v>3</v>
      </c>
      <c r="AX48" s="11">
        <f t="shared" si="5"/>
        <v>15</v>
      </c>
      <c r="EB48" s="11">
        <v>44</v>
      </c>
      <c r="ED48" s="11">
        <f t="shared" si="23"/>
        <v>44</v>
      </c>
      <c r="EE48" s="11" t="str">
        <f t="shared" si="24"/>
        <v>(42)</v>
      </c>
    </row>
    <row r="49" spans="1:135" ht="15.75">
      <c r="A49" s="8" t="str">
        <f t="shared" si="25"/>
        <v>45(46)</v>
      </c>
      <c r="B49" s="35" t="s">
        <v>216</v>
      </c>
      <c r="C49" s="36" t="s">
        <v>183</v>
      </c>
      <c r="D49" s="21">
        <f t="shared" si="43"/>
        <v>2031</v>
      </c>
      <c r="E49" s="19"/>
      <c r="F49" s="15">
        <f t="shared" si="44"/>
        <v>9</v>
      </c>
      <c r="G49" s="20">
        <f t="shared" si="45"/>
        <v>112.83333333333333</v>
      </c>
      <c r="H49" s="19"/>
      <c r="I49" s="15">
        <v>221</v>
      </c>
      <c r="J49" s="15">
        <v>201</v>
      </c>
      <c r="K49" s="15">
        <v>310</v>
      </c>
      <c r="L49" s="15"/>
      <c r="M49" s="15"/>
      <c r="N49" s="15">
        <v>260</v>
      </c>
      <c r="O49" s="15">
        <v>180</v>
      </c>
      <c r="P49" s="55">
        <v>242</v>
      </c>
      <c r="Q49" s="30">
        <v>226</v>
      </c>
      <c r="R49" s="56">
        <v>212</v>
      </c>
      <c r="S49" s="15">
        <v>179</v>
      </c>
      <c r="T49" s="15"/>
      <c r="U49" s="15"/>
      <c r="V49" s="15"/>
      <c r="W49" s="15"/>
      <c r="X49" s="15"/>
      <c r="Y49" s="25">
        <f t="shared" si="46"/>
        <v>16</v>
      </c>
      <c r="AA49" s="18">
        <v>46</v>
      </c>
      <c r="AB49" s="34">
        <f t="shared" si="26"/>
        <v>45</v>
      </c>
      <c r="AC49" s="34">
        <f t="shared" si="47"/>
        <v>45</v>
      </c>
      <c r="AG49" s="11">
        <f>COUNT($I$3,I49,H49)</f>
        <v>2</v>
      </c>
      <c r="AH49" s="11">
        <f>COUNT($J$3,J49,I49)</f>
        <v>3</v>
      </c>
      <c r="AI49" s="11">
        <f>COUNT($K$3,K49,J49)</f>
        <v>3</v>
      </c>
      <c r="AJ49" s="11">
        <f>COUNT($L$3,L49,K49)</f>
        <v>2</v>
      </c>
      <c r="AK49" s="11">
        <f>COUNT($M$3,M49,L49)</f>
        <v>1</v>
      </c>
      <c r="AL49" s="11">
        <f>COUNT($N$3,N49,M49)</f>
        <v>2</v>
      </c>
      <c r="AM49" s="11">
        <f>COUNT($O$3,O49,N49)</f>
        <v>3</v>
      </c>
      <c r="AN49" s="11">
        <f>COUNT($P$3,P49,O49)</f>
        <v>3</v>
      </c>
      <c r="AO49" s="11">
        <f>COUNT($Q$3,Q49,P49)</f>
        <v>3</v>
      </c>
      <c r="AP49" s="11">
        <f>COUNT($R$3,R49,Q49)</f>
        <v>3</v>
      </c>
      <c r="AQ49" s="11">
        <f>COUNT($S$3,S49,R49)</f>
        <v>3</v>
      </c>
      <c r="AR49" s="11">
        <f>COUNT($T$3,T49,S49)</f>
        <v>2</v>
      </c>
      <c r="AS49" s="11">
        <f>COUNT($U$3,U49,T49)</f>
        <v>1</v>
      </c>
      <c r="AT49" s="11">
        <f>COUNT($V$3,V49,U49)</f>
        <v>1</v>
      </c>
      <c r="AU49" s="11">
        <f>COUNT($W$3,W49,V49)</f>
        <v>1</v>
      </c>
      <c r="AV49" s="11">
        <f>COUNT($X$3,X49,W49)</f>
        <v>1</v>
      </c>
      <c r="AX49" s="11">
        <f t="shared" si="5"/>
        <v>11</v>
      </c>
      <c r="BB49" s="11"/>
      <c r="EB49" s="11">
        <v>45</v>
      </c>
      <c r="ED49" s="11">
        <f t="shared" si="23"/>
        <v>45</v>
      </c>
      <c r="EE49" s="11" t="str">
        <f t="shared" si="24"/>
        <v>(46)</v>
      </c>
    </row>
    <row r="50" spans="1:135" ht="15.75">
      <c r="A50" s="8" t="str">
        <f t="shared" si="25"/>
        <v>46(39)</v>
      </c>
      <c r="B50" s="9" t="s">
        <v>147</v>
      </c>
      <c r="C50" s="10" t="s">
        <v>48</v>
      </c>
      <c r="D50" s="21">
        <f t="shared" si="43"/>
        <v>2022</v>
      </c>
      <c r="E50" s="19"/>
      <c r="F50" s="15">
        <f t="shared" si="44"/>
        <v>8</v>
      </c>
      <c r="G50" s="20">
        <f t="shared" si="45"/>
        <v>126.375</v>
      </c>
      <c r="H50" s="19"/>
      <c r="I50" s="15"/>
      <c r="J50" s="15">
        <v>345</v>
      </c>
      <c r="K50" s="15">
        <v>302</v>
      </c>
      <c r="L50" s="15">
        <v>300</v>
      </c>
      <c r="M50" s="15"/>
      <c r="N50" s="15"/>
      <c r="O50" s="15">
        <v>229</v>
      </c>
      <c r="P50" s="55"/>
      <c r="Q50" s="30"/>
      <c r="R50" s="56">
        <v>184</v>
      </c>
      <c r="S50" s="15">
        <v>181</v>
      </c>
      <c r="T50" s="15">
        <v>166</v>
      </c>
      <c r="U50" s="15"/>
      <c r="V50" s="15">
        <v>315</v>
      </c>
      <c r="W50" s="15"/>
      <c r="X50" s="15"/>
      <c r="Y50" s="25">
        <f t="shared" si="46"/>
        <v>16</v>
      </c>
      <c r="AA50" s="18">
        <v>39</v>
      </c>
      <c r="AB50" s="34">
        <f t="shared" si="26"/>
        <v>46</v>
      </c>
      <c r="AC50" s="34">
        <f>IF(F50&gt;1,ROW(46:46),"-")</f>
        <v>46</v>
      </c>
      <c r="AG50" s="11">
        <f aca="true" t="shared" si="48" ref="AG50:AG113">COUNT($I$3,I50,H50)</f>
        <v>1</v>
      </c>
      <c r="AH50" s="11">
        <f aca="true" t="shared" si="49" ref="AH50:AH113">COUNT($J$3,J50,I50)</f>
        <v>2</v>
      </c>
      <c r="AI50" s="11">
        <f aca="true" t="shared" si="50" ref="AI50:AI113">COUNT($K$3,K50,J50)</f>
        <v>3</v>
      </c>
      <c r="AJ50" s="11">
        <f aca="true" t="shared" si="51" ref="AJ50:AJ113">COUNT($L$3,L50,K50)</f>
        <v>3</v>
      </c>
      <c r="AK50" s="11">
        <f aca="true" t="shared" si="52" ref="AK50:AK113">COUNT($M$3,M50,L50)</f>
        <v>2</v>
      </c>
      <c r="AL50" s="11">
        <f aca="true" t="shared" si="53" ref="AL50:AL113">COUNT($N$3,N50,M50)</f>
        <v>1</v>
      </c>
      <c r="AM50" s="11">
        <f aca="true" t="shared" si="54" ref="AM50:AM113">COUNT($O$3,O50,N50)</f>
        <v>2</v>
      </c>
      <c r="AN50" s="11">
        <f aca="true" t="shared" si="55" ref="AN50:AN113">COUNT($P$3,P50,O50)</f>
        <v>2</v>
      </c>
      <c r="AO50" s="11">
        <f aca="true" t="shared" si="56" ref="AO50:AO113">COUNT($Q$3,Q50,P50)</f>
        <v>1</v>
      </c>
      <c r="AP50" s="11">
        <f aca="true" t="shared" si="57" ref="AP50:AP113">COUNT($R$3,R50,Q50)</f>
        <v>2</v>
      </c>
      <c r="AQ50" s="11">
        <f aca="true" t="shared" si="58" ref="AQ50:AQ113">COUNT($S$3,S50,R50)</f>
        <v>3</v>
      </c>
      <c r="AR50" s="11">
        <f aca="true" t="shared" si="59" ref="AR50:AR113">COUNT($T$3,T50,S50)</f>
        <v>3</v>
      </c>
      <c r="AS50" s="11">
        <f aca="true" t="shared" si="60" ref="AS50:AS113">COUNT($U$3,U50,T50)</f>
        <v>2</v>
      </c>
      <c r="AT50" s="11">
        <f aca="true" t="shared" si="61" ref="AT50:AT113">COUNT($V$3,V50,U50)</f>
        <v>2</v>
      </c>
      <c r="AU50" s="11">
        <f aca="true" t="shared" si="62" ref="AU50:AU113">COUNT($W$3,W50,V50)</f>
        <v>2</v>
      </c>
      <c r="AV50" s="11">
        <f aca="true" t="shared" si="63" ref="AV50:AV113">COUNT($X$3,X50,W50)</f>
        <v>1</v>
      </c>
      <c r="AX50" s="11">
        <f t="shared" si="5"/>
        <v>12</v>
      </c>
      <c r="BB50" s="11"/>
      <c r="EB50" s="11">
        <v>46</v>
      </c>
      <c r="ED50" s="11">
        <f t="shared" si="23"/>
        <v>46</v>
      </c>
      <c r="EE50" s="11" t="str">
        <f t="shared" si="24"/>
        <v>(39)</v>
      </c>
    </row>
    <row r="51" spans="1:135" ht="15.75">
      <c r="A51" s="8" t="str">
        <f t="shared" si="25"/>
        <v>47(43)</v>
      </c>
      <c r="B51" s="9" t="s">
        <v>192</v>
      </c>
      <c r="C51" s="10" t="s">
        <v>60</v>
      </c>
      <c r="D51" s="21">
        <f t="shared" si="43"/>
        <v>2020</v>
      </c>
      <c r="E51" s="19"/>
      <c r="F51" s="15">
        <f t="shared" si="44"/>
        <v>11</v>
      </c>
      <c r="G51" s="20">
        <f t="shared" si="45"/>
        <v>91.81818181818181</v>
      </c>
      <c r="H51" s="19"/>
      <c r="I51" s="15">
        <v>142</v>
      </c>
      <c r="J51" s="15">
        <v>189</v>
      </c>
      <c r="K51" s="15">
        <v>161</v>
      </c>
      <c r="L51" s="15">
        <v>137</v>
      </c>
      <c r="M51" s="15">
        <v>162</v>
      </c>
      <c r="N51" s="15">
        <v>183</v>
      </c>
      <c r="O51" s="15">
        <v>101</v>
      </c>
      <c r="P51" s="55"/>
      <c r="Q51" s="30">
        <v>229</v>
      </c>
      <c r="R51" s="56">
        <v>284</v>
      </c>
      <c r="S51" s="15">
        <v>252</v>
      </c>
      <c r="T51" s="15"/>
      <c r="U51" s="15"/>
      <c r="V51" s="15"/>
      <c r="W51" s="15">
        <v>180</v>
      </c>
      <c r="X51" s="15"/>
      <c r="Y51" s="25">
        <f t="shared" si="46"/>
        <v>16</v>
      </c>
      <c r="AA51" s="18">
        <v>43</v>
      </c>
      <c r="AB51" s="34">
        <f t="shared" si="26"/>
        <v>47</v>
      </c>
      <c r="AC51" s="34">
        <f t="shared" si="47"/>
        <v>47</v>
      </c>
      <c r="AG51" s="11">
        <f t="shared" si="48"/>
        <v>2</v>
      </c>
      <c r="AH51" s="11">
        <f t="shared" si="49"/>
        <v>3</v>
      </c>
      <c r="AI51" s="11">
        <f t="shared" si="50"/>
        <v>3</v>
      </c>
      <c r="AJ51" s="11">
        <f t="shared" si="51"/>
        <v>3</v>
      </c>
      <c r="AK51" s="11">
        <f t="shared" si="52"/>
        <v>3</v>
      </c>
      <c r="AL51" s="11">
        <f t="shared" si="53"/>
        <v>3</v>
      </c>
      <c r="AM51" s="11">
        <f t="shared" si="54"/>
        <v>3</v>
      </c>
      <c r="AN51" s="11">
        <f t="shared" si="55"/>
        <v>2</v>
      </c>
      <c r="AO51" s="11">
        <f t="shared" si="56"/>
        <v>2</v>
      </c>
      <c r="AP51" s="11">
        <f t="shared" si="57"/>
        <v>3</v>
      </c>
      <c r="AQ51" s="11">
        <f t="shared" si="58"/>
        <v>3</v>
      </c>
      <c r="AR51" s="11">
        <f t="shared" si="59"/>
        <v>2</v>
      </c>
      <c r="AS51" s="11">
        <f t="shared" si="60"/>
        <v>1</v>
      </c>
      <c r="AT51" s="11">
        <f t="shared" si="61"/>
        <v>1</v>
      </c>
      <c r="AU51" s="11">
        <f t="shared" si="62"/>
        <v>2</v>
      </c>
      <c r="AV51" s="11">
        <f t="shared" si="63"/>
        <v>2</v>
      </c>
      <c r="AX51" s="11">
        <f t="shared" si="5"/>
        <v>14</v>
      </c>
      <c r="EB51" s="11">
        <v>47</v>
      </c>
      <c r="ED51" s="11">
        <f t="shared" si="23"/>
        <v>47</v>
      </c>
      <c r="EE51" s="11" t="str">
        <f t="shared" si="24"/>
        <v>(43)</v>
      </c>
    </row>
    <row r="52" spans="1:135" ht="15.75">
      <c r="A52" s="8" t="str">
        <f t="shared" si="25"/>
        <v>48(54)</v>
      </c>
      <c r="B52" s="35" t="s">
        <v>77</v>
      </c>
      <c r="C52" s="36" t="s">
        <v>41</v>
      </c>
      <c r="D52" s="21">
        <f t="shared" si="43"/>
        <v>2000</v>
      </c>
      <c r="E52" s="19"/>
      <c r="F52" s="15">
        <f t="shared" si="44"/>
        <v>12</v>
      </c>
      <c r="G52" s="20">
        <f t="shared" si="45"/>
        <v>83.33333333333333</v>
      </c>
      <c r="H52" s="19"/>
      <c r="I52" s="15">
        <v>186</v>
      </c>
      <c r="J52" s="15">
        <v>213</v>
      </c>
      <c r="K52" s="15"/>
      <c r="L52" s="15">
        <v>251</v>
      </c>
      <c r="M52" s="15">
        <v>139</v>
      </c>
      <c r="N52" s="15"/>
      <c r="O52" s="15">
        <v>124</v>
      </c>
      <c r="P52" s="55"/>
      <c r="Q52" s="30">
        <v>183</v>
      </c>
      <c r="R52" s="56">
        <v>154</v>
      </c>
      <c r="S52" s="15">
        <v>107</v>
      </c>
      <c r="T52" s="15">
        <v>181</v>
      </c>
      <c r="U52" s="15">
        <v>135</v>
      </c>
      <c r="V52" s="15"/>
      <c r="W52" s="15">
        <v>172</v>
      </c>
      <c r="X52" s="15">
        <v>155</v>
      </c>
      <c r="Y52" s="25">
        <f t="shared" si="46"/>
        <v>16</v>
      </c>
      <c r="AA52" s="18">
        <v>54</v>
      </c>
      <c r="AB52" s="34">
        <f t="shared" si="26"/>
        <v>48</v>
      </c>
      <c r="AC52" s="34">
        <f t="shared" si="47"/>
        <v>48</v>
      </c>
      <c r="AG52" s="11">
        <f t="shared" si="48"/>
        <v>2</v>
      </c>
      <c r="AH52" s="11">
        <f t="shared" si="49"/>
        <v>3</v>
      </c>
      <c r="AI52" s="11">
        <f t="shared" si="50"/>
        <v>2</v>
      </c>
      <c r="AJ52" s="11">
        <f t="shared" si="51"/>
        <v>2</v>
      </c>
      <c r="AK52" s="11">
        <f t="shared" si="52"/>
        <v>3</v>
      </c>
      <c r="AL52" s="11">
        <f t="shared" si="53"/>
        <v>2</v>
      </c>
      <c r="AM52" s="11">
        <f t="shared" si="54"/>
        <v>2</v>
      </c>
      <c r="AN52" s="11">
        <f t="shared" si="55"/>
        <v>2</v>
      </c>
      <c r="AO52" s="11">
        <f t="shared" si="56"/>
        <v>2</v>
      </c>
      <c r="AP52" s="11">
        <f t="shared" si="57"/>
        <v>3</v>
      </c>
      <c r="AQ52" s="11">
        <f t="shared" si="58"/>
        <v>3</v>
      </c>
      <c r="AR52" s="11">
        <f t="shared" si="59"/>
        <v>3</v>
      </c>
      <c r="AS52" s="11">
        <f t="shared" si="60"/>
        <v>3</v>
      </c>
      <c r="AT52" s="11">
        <f t="shared" si="61"/>
        <v>2</v>
      </c>
      <c r="AU52" s="11">
        <f t="shared" si="62"/>
        <v>2</v>
      </c>
      <c r="AV52" s="11">
        <f t="shared" si="63"/>
        <v>3</v>
      </c>
      <c r="AX52" s="11">
        <f t="shared" si="5"/>
        <v>16</v>
      </c>
      <c r="BB52" s="11"/>
      <c r="EB52" s="11">
        <v>48</v>
      </c>
      <c r="ED52" s="11">
        <f t="shared" si="23"/>
        <v>48</v>
      </c>
      <c r="EE52" s="11" t="str">
        <f t="shared" si="24"/>
        <v>(54)</v>
      </c>
    </row>
    <row r="53" spans="1:135" ht="15.75">
      <c r="A53" s="8" t="str">
        <f t="shared" si="25"/>
        <v>49(51)</v>
      </c>
      <c r="B53" s="9" t="s">
        <v>81</v>
      </c>
      <c r="C53" s="10" t="s">
        <v>199</v>
      </c>
      <c r="D53" s="21">
        <f t="shared" si="43"/>
        <v>1966</v>
      </c>
      <c r="E53" s="19"/>
      <c r="F53" s="15">
        <f t="shared" si="44"/>
        <v>8</v>
      </c>
      <c r="G53" s="20">
        <f t="shared" si="45"/>
        <v>122.875</v>
      </c>
      <c r="H53" s="19"/>
      <c r="I53" s="15"/>
      <c r="J53" s="15">
        <v>230</v>
      </c>
      <c r="K53" s="15"/>
      <c r="L53" s="15"/>
      <c r="M53" s="15">
        <v>200</v>
      </c>
      <c r="N53" s="15"/>
      <c r="O53" s="15"/>
      <c r="P53" s="55"/>
      <c r="Q53" s="30"/>
      <c r="R53" s="56">
        <v>179</v>
      </c>
      <c r="S53" s="15">
        <v>301</v>
      </c>
      <c r="T53" s="15">
        <v>180</v>
      </c>
      <c r="U53" s="15">
        <v>265</v>
      </c>
      <c r="V53" s="15"/>
      <c r="W53" s="15">
        <v>314</v>
      </c>
      <c r="X53" s="15">
        <v>297</v>
      </c>
      <c r="Y53" s="25">
        <f t="shared" si="46"/>
        <v>16</v>
      </c>
      <c r="AA53" s="18">
        <v>51</v>
      </c>
      <c r="AB53" s="34">
        <f t="shared" si="26"/>
        <v>49</v>
      </c>
      <c r="AC53" s="34">
        <f t="shared" si="47"/>
        <v>49</v>
      </c>
      <c r="AG53" s="11">
        <f t="shared" si="48"/>
        <v>1</v>
      </c>
      <c r="AH53" s="11">
        <f t="shared" si="49"/>
        <v>2</v>
      </c>
      <c r="AI53" s="11">
        <f t="shared" si="50"/>
        <v>2</v>
      </c>
      <c r="AJ53" s="11">
        <f t="shared" si="51"/>
        <v>1</v>
      </c>
      <c r="AK53" s="11">
        <f t="shared" si="52"/>
        <v>2</v>
      </c>
      <c r="AL53" s="11">
        <f t="shared" si="53"/>
        <v>2</v>
      </c>
      <c r="AM53" s="11">
        <f t="shared" si="54"/>
        <v>1</v>
      </c>
      <c r="AN53" s="11">
        <f t="shared" si="55"/>
        <v>1</v>
      </c>
      <c r="AO53" s="11">
        <f t="shared" si="56"/>
        <v>1</v>
      </c>
      <c r="AP53" s="11">
        <f t="shared" si="57"/>
        <v>2</v>
      </c>
      <c r="AQ53" s="11">
        <f t="shared" si="58"/>
        <v>3</v>
      </c>
      <c r="AR53" s="11">
        <f t="shared" si="59"/>
        <v>3</v>
      </c>
      <c r="AS53" s="11">
        <f t="shared" si="60"/>
        <v>3</v>
      </c>
      <c r="AT53" s="11">
        <f t="shared" si="61"/>
        <v>2</v>
      </c>
      <c r="AU53" s="11">
        <f t="shared" si="62"/>
        <v>2</v>
      </c>
      <c r="AV53" s="11">
        <f t="shared" si="63"/>
        <v>3</v>
      </c>
      <c r="AX53" s="11">
        <f t="shared" si="5"/>
        <v>11</v>
      </c>
      <c r="EB53" s="11">
        <v>49</v>
      </c>
      <c r="ED53" s="11">
        <f t="shared" si="23"/>
        <v>49</v>
      </c>
      <c r="EE53" s="11" t="str">
        <f t="shared" si="24"/>
        <v>(51)</v>
      </c>
    </row>
    <row r="54" spans="1:135" ht="15.75">
      <c r="A54" s="8" t="str">
        <f t="shared" si="25"/>
        <v>50(48)</v>
      </c>
      <c r="B54" s="35" t="s">
        <v>65</v>
      </c>
      <c r="C54" s="36" t="s">
        <v>39</v>
      </c>
      <c r="D54" s="21">
        <f t="shared" si="43"/>
        <v>1960</v>
      </c>
      <c r="E54" s="19"/>
      <c r="F54" s="15">
        <f t="shared" si="44"/>
        <v>10</v>
      </c>
      <c r="G54" s="20">
        <f t="shared" si="45"/>
        <v>98</v>
      </c>
      <c r="H54" s="19"/>
      <c r="I54" s="15">
        <v>185</v>
      </c>
      <c r="J54" s="15"/>
      <c r="K54" s="15">
        <v>351</v>
      </c>
      <c r="L54" s="15">
        <v>128</v>
      </c>
      <c r="M54" s="15">
        <v>174</v>
      </c>
      <c r="N54" s="15"/>
      <c r="O54" s="15">
        <v>232</v>
      </c>
      <c r="P54" s="55"/>
      <c r="Q54" s="30"/>
      <c r="R54" s="56">
        <v>198</v>
      </c>
      <c r="S54" s="15"/>
      <c r="T54" s="15">
        <v>192</v>
      </c>
      <c r="U54" s="15">
        <v>196</v>
      </c>
      <c r="V54" s="15"/>
      <c r="W54" s="15">
        <v>149</v>
      </c>
      <c r="X54" s="15">
        <v>155</v>
      </c>
      <c r="Y54" s="25">
        <f t="shared" si="46"/>
        <v>16</v>
      </c>
      <c r="AA54" s="18">
        <v>48</v>
      </c>
      <c r="AB54" s="34">
        <f t="shared" si="26"/>
        <v>50</v>
      </c>
      <c r="AC54" s="34">
        <f t="shared" si="47"/>
        <v>50</v>
      </c>
      <c r="AG54" s="11">
        <f t="shared" si="48"/>
        <v>2</v>
      </c>
      <c r="AH54" s="11">
        <f t="shared" si="49"/>
        <v>2</v>
      </c>
      <c r="AI54" s="11">
        <f t="shared" si="50"/>
        <v>2</v>
      </c>
      <c r="AJ54" s="11">
        <f t="shared" si="51"/>
        <v>3</v>
      </c>
      <c r="AK54" s="11">
        <f t="shared" si="52"/>
        <v>3</v>
      </c>
      <c r="AL54" s="11">
        <f t="shared" si="53"/>
        <v>2</v>
      </c>
      <c r="AM54" s="11">
        <f t="shared" si="54"/>
        <v>2</v>
      </c>
      <c r="AN54" s="11">
        <f t="shared" si="55"/>
        <v>2</v>
      </c>
      <c r="AO54" s="11">
        <f t="shared" si="56"/>
        <v>1</v>
      </c>
      <c r="AP54" s="11">
        <f t="shared" si="57"/>
        <v>2</v>
      </c>
      <c r="AQ54" s="11">
        <f t="shared" si="58"/>
        <v>2</v>
      </c>
      <c r="AR54" s="11">
        <f t="shared" si="59"/>
        <v>2</v>
      </c>
      <c r="AS54" s="11">
        <f t="shared" si="60"/>
        <v>3</v>
      </c>
      <c r="AT54" s="11">
        <f t="shared" si="61"/>
        <v>2</v>
      </c>
      <c r="AU54" s="11">
        <f t="shared" si="62"/>
        <v>2</v>
      </c>
      <c r="AV54" s="11">
        <f t="shared" si="63"/>
        <v>3</v>
      </c>
      <c r="AX54" s="11">
        <f t="shared" si="5"/>
        <v>15</v>
      </c>
      <c r="EB54" s="11">
        <v>50</v>
      </c>
      <c r="ED54" s="11">
        <f t="shared" si="23"/>
        <v>50</v>
      </c>
      <c r="EE54" s="11" t="str">
        <f t="shared" si="24"/>
        <v>(48)</v>
      </c>
    </row>
    <row r="55" spans="1:135" ht="15.75">
      <c r="A55" s="8" t="str">
        <f t="shared" si="25"/>
        <v>51(50)</v>
      </c>
      <c r="B55" s="9" t="s">
        <v>121</v>
      </c>
      <c r="C55" s="10" t="s">
        <v>68</v>
      </c>
      <c r="D55" s="21">
        <f t="shared" si="43"/>
        <v>1957</v>
      </c>
      <c r="E55" s="19"/>
      <c r="F55" s="15">
        <f t="shared" si="44"/>
        <v>10</v>
      </c>
      <c r="G55" s="20">
        <f t="shared" si="45"/>
        <v>97.85</v>
      </c>
      <c r="H55" s="19"/>
      <c r="I55" s="15">
        <v>223</v>
      </c>
      <c r="J55" s="15">
        <v>312</v>
      </c>
      <c r="K55" s="15"/>
      <c r="L55" s="15">
        <v>172</v>
      </c>
      <c r="M55" s="15"/>
      <c r="N55" s="15">
        <v>197</v>
      </c>
      <c r="O55" s="15">
        <v>86</v>
      </c>
      <c r="P55" s="55">
        <v>223</v>
      </c>
      <c r="Q55" s="30"/>
      <c r="R55" s="56"/>
      <c r="S55" s="15">
        <v>175</v>
      </c>
      <c r="T55" s="15">
        <v>199</v>
      </c>
      <c r="U55" s="15"/>
      <c r="V55" s="15"/>
      <c r="W55" s="15">
        <v>188</v>
      </c>
      <c r="X55" s="15">
        <v>182</v>
      </c>
      <c r="Y55" s="25">
        <f t="shared" si="46"/>
        <v>16</v>
      </c>
      <c r="AA55" s="18">
        <v>50</v>
      </c>
      <c r="AB55" s="34">
        <f t="shared" si="26"/>
        <v>51</v>
      </c>
      <c r="AC55" s="34">
        <f t="shared" si="47"/>
        <v>51</v>
      </c>
      <c r="AG55" s="11">
        <f t="shared" si="48"/>
        <v>2</v>
      </c>
      <c r="AH55" s="11">
        <f t="shared" si="49"/>
        <v>3</v>
      </c>
      <c r="AI55" s="11">
        <f t="shared" si="50"/>
        <v>2</v>
      </c>
      <c r="AJ55" s="11">
        <f t="shared" si="51"/>
        <v>2</v>
      </c>
      <c r="AK55" s="11">
        <f t="shared" si="52"/>
        <v>2</v>
      </c>
      <c r="AL55" s="11">
        <f t="shared" si="53"/>
        <v>2</v>
      </c>
      <c r="AM55" s="11">
        <f t="shared" si="54"/>
        <v>3</v>
      </c>
      <c r="AN55" s="11">
        <f t="shared" si="55"/>
        <v>3</v>
      </c>
      <c r="AO55" s="11">
        <f t="shared" si="56"/>
        <v>2</v>
      </c>
      <c r="AP55" s="11">
        <f t="shared" si="57"/>
        <v>1</v>
      </c>
      <c r="AQ55" s="11">
        <f t="shared" si="58"/>
        <v>2</v>
      </c>
      <c r="AR55" s="11">
        <f t="shared" si="59"/>
        <v>3</v>
      </c>
      <c r="AS55" s="11">
        <f t="shared" si="60"/>
        <v>2</v>
      </c>
      <c r="AT55" s="11">
        <f t="shared" si="61"/>
        <v>1</v>
      </c>
      <c r="AU55" s="11">
        <f t="shared" si="62"/>
        <v>2</v>
      </c>
      <c r="AV55" s="11">
        <f t="shared" si="63"/>
        <v>3</v>
      </c>
      <c r="AX55" s="11">
        <f t="shared" si="5"/>
        <v>14</v>
      </c>
      <c r="EB55" s="11">
        <v>51</v>
      </c>
      <c r="ED55" s="11">
        <f t="shared" si="23"/>
        <v>51</v>
      </c>
      <c r="EE55" s="11" t="str">
        <f t="shared" si="24"/>
        <v>(50)</v>
      </c>
    </row>
    <row r="56" spans="1:135" ht="15.75">
      <c r="A56" s="8" t="str">
        <f t="shared" si="25"/>
        <v>52(58)</v>
      </c>
      <c r="B56" s="9" t="s">
        <v>187</v>
      </c>
      <c r="C56" s="10" t="s">
        <v>68</v>
      </c>
      <c r="D56" s="21">
        <f t="shared" si="43"/>
        <v>1919</v>
      </c>
      <c r="E56" s="19"/>
      <c r="F56" s="15">
        <f t="shared" si="44"/>
        <v>10</v>
      </c>
      <c r="G56" s="20">
        <f t="shared" si="45"/>
        <v>95.95</v>
      </c>
      <c r="H56" s="19"/>
      <c r="I56" s="15">
        <v>214</v>
      </c>
      <c r="J56" s="15">
        <v>183</v>
      </c>
      <c r="K56" s="15"/>
      <c r="L56" s="15">
        <v>186</v>
      </c>
      <c r="M56" s="15"/>
      <c r="N56" s="15">
        <v>193</v>
      </c>
      <c r="O56" s="15">
        <v>145</v>
      </c>
      <c r="P56" s="55"/>
      <c r="Q56" s="30">
        <v>245</v>
      </c>
      <c r="R56" s="56"/>
      <c r="S56" s="15">
        <v>151</v>
      </c>
      <c r="T56" s="15"/>
      <c r="U56" s="15"/>
      <c r="V56" s="15">
        <v>265</v>
      </c>
      <c r="W56" s="15">
        <v>125</v>
      </c>
      <c r="X56" s="15">
        <v>212</v>
      </c>
      <c r="Y56" s="25">
        <f t="shared" si="46"/>
        <v>16</v>
      </c>
      <c r="AA56" s="18">
        <v>58</v>
      </c>
      <c r="AB56" s="34">
        <f t="shared" si="26"/>
        <v>52</v>
      </c>
      <c r="AC56" s="34">
        <f t="shared" si="47"/>
        <v>52</v>
      </c>
      <c r="AG56" s="11">
        <f t="shared" si="48"/>
        <v>2</v>
      </c>
      <c r="AH56" s="11">
        <f t="shared" si="49"/>
        <v>3</v>
      </c>
      <c r="AI56" s="11">
        <f t="shared" si="50"/>
        <v>2</v>
      </c>
      <c r="AJ56" s="11">
        <f t="shared" si="51"/>
        <v>2</v>
      </c>
      <c r="AK56" s="11">
        <f t="shared" si="52"/>
        <v>2</v>
      </c>
      <c r="AL56" s="11">
        <f t="shared" si="53"/>
        <v>2</v>
      </c>
      <c r="AM56" s="11">
        <f t="shared" si="54"/>
        <v>3</v>
      </c>
      <c r="AN56" s="11">
        <f t="shared" si="55"/>
        <v>2</v>
      </c>
      <c r="AO56" s="11">
        <f t="shared" si="56"/>
        <v>2</v>
      </c>
      <c r="AP56" s="11">
        <f t="shared" si="57"/>
        <v>2</v>
      </c>
      <c r="AQ56" s="11">
        <f t="shared" si="58"/>
        <v>2</v>
      </c>
      <c r="AR56" s="11">
        <f t="shared" si="59"/>
        <v>2</v>
      </c>
      <c r="AS56" s="11">
        <f t="shared" si="60"/>
        <v>1</v>
      </c>
      <c r="AT56" s="11">
        <f t="shared" si="61"/>
        <v>2</v>
      </c>
      <c r="AU56" s="11">
        <f t="shared" si="62"/>
        <v>3</v>
      </c>
      <c r="AV56" s="11">
        <f t="shared" si="63"/>
        <v>3</v>
      </c>
      <c r="AX56" s="11">
        <f t="shared" si="5"/>
        <v>15</v>
      </c>
      <c r="EB56" s="11">
        <v>52</v>
      </c>
      <c r="ED56" s="11">
        <f t="shared" si="23"/>
        <v>52</v>
      </c>
      <c r="EE56" s="11" t="str">
        <f t="shared" si="24"/>
        <v>(58)</v>
      </c>
    </row>
    <row r="57" spans="1:135" ht="15.75">
      <c r="A57" s="8" t="str">
        <f t="shared" si="25"/>
        <v>53(45)</v>
      </c>
      <c r="B57" s="9" t="s">
        <v>84</v>
      </c>
      <c r="C57" s="10" t="s">
        <v>41</v>
      </c>
      <c r="D57" s="21">
        <f t="shared" si="43"/>
        <v>1822</v>
      </c>
      <c r="E57" s="19"/>
      <c r="F57" s="15">
        <f t="shared" si="44"/>
        <v>8</v>
      </c>
      <c r="G57" s="20">
        <f t="shared" si="45"/>
        <v>113.875</v>
      </c>
      <c r="H57" s="19"/>
      <c r="I57" s="15">
        <v>226</v>
      </c>
      <c r="J57" s="15">
        <v>330</v>
      </c>
      <c r="K57" s="15">
        <v>222</v>
      </c>
      <c r="L57" s="15"/>
      <c r="M57" s="15"/>
      <c r="N57" s="15">
        <v>227</v>
      </c>
      <c r="O57" s="15">
        <v>108</v>
      </c>
      <c r="P57" s="55"/>
      <c r="Q57" s="30">
        <v>295</v>
      </c>
      <c r="R57" s="56">
        <v>207</v>
      </c>
      <c r="S57" s="15"/>
      <c r="T57" s="15">
        <v>207</v>
      </c>
      <c r="U57" s="15"/>
      <c r="V57" s="15"/>
      <c r="W57" s="15"/>
      <c r="X57" s="15"/>
      <c r="Y57" s="25">
        <f t="shared" si="46"/>
        <v>16</v>
      </c>
      <c r="AA57" s="18">
        <v>45</v>
      </c>
      <c r="AB57" s="34">
        <f t="shared" si="26"/>
        <v>53</v>
      </c>
      <c r="AC57" s="34">
        <f t="shared" si="47"/>
        <v>53</v>
      </c>
      <c r="AG57" s="11">
        <f t="shared" si="48"/>
        <v>2</v>
      </c>
      <c r="AH57" s="11">
        <f t="shared" si="49"/>
        <v>3</v>
      </c>
      <c r="AI57" s="11">
        <f t="shared" si="50"/>
        <v>3</v>
      </c>
      <c r="AJ57" s="11">
        <f t="shared" si="51"/>
        <v>2</v>
      </c>
      <c r="AK57" s="11">
        <f t="shared" si="52"/>
        <v>1</v>
      </c>
      <c r="AL57" s="11">
        <f t="shared" si="53"/>
        <v>2</v>
      </c>
      <c r="AM57" s="11">
        <f t="shared" si="54"/>
        <v>3</v>
      </c>
      <c r="AN57" s="11">
        <f t="shared" si="55"/>
        <v>2</v>
      </c>
      <c r="AO57" s="11">
        <f t="shared" si="56"/>
        <v>2</v>
      </c>
      <c r="AP57" s="11">
        <f t="shared" si="57"/>
        <v>3</v>
      </c>
      <c r="AQ57" s="11">
        <f t="shared" si="58"/>
        <v>2</v>
      </c>
      <c r="AR57" s="11">
        <f t="shared" si="59"/>
        <v>2</v>
      </c>
      <c r="AS57" s="11">
        <f t="shared" si="60"/>
        <v>2</v>
      </c>
      <c r="AT57" s="11">
        <f t="shared" si="61"/>
        <v>1</v>
      </c>
      <c r="AU57" s="11">
        <f t="shared" si="62"/>
        <v>1</v>
      </c>
      <c r="AV57" s="11">
        <f t="shared" si="63"/>
        <v>1</v>
      </c>
      <c r="AX57" s="11">
        <f t="shared" si="5"/>
        <v>12</v>
      </c>
      <c r="EB57" s="11">
        <v>53</v>
      </c>
      <c r="ED57" s="11">
        <f t="shared" si="23"/>
        <v>53</v>
      </c>
      <c r="EE57" s="11" t="str">
        <f t="shared" si="24"/>
        <v>(45)</v>
      </c>
    </row>
    <row r="58" spans="1:135" ht="15.75">
      <c r="A58" s="8" t="str">
        <f t="shared" si="25"/>
        <v>54(53)</v>
      </c>
      <c r="B58" s="35" t="s">
        <v>63</v>
      </c>
      <c r="C58" s="36" t="s">
        <v>60</v>
      </c>
      <c r="D58" s="21">
        <f t="shared" si="43"/>
        <v>1819</v>
      </c>
      <c r="E58" s="19"/>
      <c r="F58" s="15">
        <f t="shared" si="44"/>
        <v>10</v>
      </c>
      <c r="G58" s="20">
        <f t="shared" si="45"/>
        <v>90.95</v>
      </c>
      <c r="H58" s="19"/>
      <c r="I58" s="15">
        <v>226</v>
      </c>
      <c r="J58" s="15">
        <v>227</v>
      </c>
      <c r="K58" s="15"/>
      <c r="L58" s="15"/>
      <c r="M58" s="15">
        <v>155</v>
      </c>
      <c r="N58" s="15"/>
      <c r="O58" s="15">
        <v>179</v>
      </c>
      <c r="P58" s="55"/>
      <c r="Q58" s="30">
        <v>172</v>
      </c>
      <c r="R58" s="56">
        <v>133</v>
      </c>
      <c r="S58" s="15">
        <v>188</v>
      </c>
      <c r="T58" s="15">
        <v>169</v>
      </c>
      <c r="U58" s="15"/>
      <c r="V58" s="15"/>
      <c r="W58" s="15">
        <v>219</v>
      </c>
      <c r="X58" s="15">
        <v>151</v>
      </c>
      <c r="Y58" s="25">
        <f t="shared" si="46"/>
        <v>16</v>
      </c>
      <c r="AA58" s="18">
        <v>53</v>
      </c>
      <c r="AB58" s="34">
        <f t="shared" si="26"/>
        <v>54</v>
      </c>
      <c r="AC58" s="34">
        <f t="shared" si="47"/>
        <v>54</v>
      </c>
      <c r="AG58" s="11">
        <f t="shared" si="48"/>
        <v>2</v>
      </c>
      <c r="AH58" s="11">
        <f t="shared" si="49"/>
        <v>3</v>
      </c>
      <c r="AI58" s="11">
        <f t="shared" si="50"/>
        <v>2</v>
      </c>
      <c r="AJ58" s="11">
        <f t="shared" si="51"/>
        <v>1</v>
      </c>
      <c r="AK58" s="11">
        <f t="shared" si="52"/>
        <v>2</v>
      </c>
      <c r="AL58" s="11">
        <f t="shared" si="53"/>
        <v>2</v>
      </c>
      <c r="AM58" s="11">
        <f t="shared" si="54"/>
        <v>2</v>
      </c>
      <c r="AN58" s="11">
        <f t="shared" si="55"/>
        <v>2</v>
      </c>
      <c r="AO58" s="11">
        <f t="shared" si="56"/>
        <v>2</v>
      </c>
      <c r="AP58" s="11">
        <f t="shared" si="57"/>
        <v>3</v>
      </c>
      <c r="AQ58" s="11">
        <f t="shared" si="58"/>
        <v>3</v>
      </c>
      <c r="AR58" s="11">
        <f t="shared" si="59"/>
        <v>3</v>
      </c>
      <c r="AS58" s="11">
        <f t="shared" si="60"/>
        <v>2</v>
      </c>
      <c r="AT58" s="11">
        <f t="shared" si="61"/>
        <v>1</v>
      </c>
      <c r="AU58" s="11">
        <f t="shared" si="62"/>
        <v>2</v>
      </c>
      <c r="AV58" s="11">
        <f t="shared" si="63"/>
        <v>3</v>
      </c>
      <c r="AX58" s="11">
        <f t="shared" si="5"/>
        <v>14</v>
      </c>
      <c r="EB58" s="11">
        <v>54</v>
      </c>
      <c r="ED58" s="11">
        <f t="shared" si="23"/>
        <v>54</v>
      </c>
      <c r="EE58" s="11" t="str">
        <f t="shared" si="24"/>
        <v>(53)</v>
      </c>
    </row>
    <row r="59" spans="1:135" ht="15.75">
      <c r="A59" s="8" t="str">
        <f t="shared" si="25"/>
        <v>54(56)</v>
      </c>
      <c r="B59" s="9" t="s">
        <v>188</v>
      </c>
      <c r="C59" s="10" t="s">
        <v>50</v>
      </c>
      <c r="D59" s="21">
        <f t="shared" si="43"/>
        <v>1819</v>
      </c>
      <c r="E59" s="19"/>
      <c r="F59" s="15">
        <f t="shared" si="44"/>
        <v>7</v>
      </c>
      <c r="G59" s="20">
        <f t="shared" si="45"/>
        <v>129.92857142857142</v>
      </c>
      <c r="H59" s="19"/>
      <c r="I59" s="15">
        <v>370</v>
      </c>
      <c r="J59" s="15"/>
      <c r="K59" s="15">
        <v>250</v>
      </c>
      <c r="L59" s="15">
        <v>314</v>
      </c>
      <c r="M59" s="15">
        <v>184</v>
      </c>
      <c r="N59" s="15"/>
      <c r="O59" s="15"/>
      <c r="P59" s="55"/>
      <c r="Q59" s="30"/>
      <c r="R59" s="56"/>
      <c r="S59" s="15">
        <v>236</v>
      </c>
      <c r="T59" s="15">
        <v>160</v>
      </c>
      <c r="U59" s="15">
        <v>305</v>
      </c>
      <c r="V59" s="15"/>
      <c r="W59" s="15"/>
      <c r="X59" s="15"/>
      <c r="Y59" s="25">
        <f t="shared" si="46"/>
        <v>16</v>
      </c>
      <c r="AA59" s="18">
        <v>56</v>
      </c>
      <c r="AB59" s="34">
        <f t="shared" si="26"/>
        <v>54</v>
      </c>
      <c r="AC59" s="34">
        <f t="shared" si="47"/>
        <v>55</v>
      </c>
      <c r="AG59" s="11">
        <f t="shared" si="48"/>
        <v>2</v>
      </c>
      <c r="AH59" s="11">
        <f t="shared" si="49"/>
        <v>2</v>
      </c>
      <c r="AI59" s="11">
        <f t="shared" si="50"/>
        <v>2</v>
      </c>
      <c r="AJ59" s="11">
        <f t="shared" si="51"/>
        <v>3</v>
      </c>
      <c r="AK59" s="11">
        <f t="shared" si="52"/>
        <v>3</v>
      </c>
      <c r="AL59" s="11">
        <f t="shared" si="53"/>
        <v>2</v>
      </c>
      <c r="AM59" s="11">
        <f t="shared" si="54"/>
        <v>1</v>
      </c>
      <c r="AN59" s="11">
        <f t="shared" si="55"/>
        <v>1</v>
      </c>
      <c r="AO59" s="11">
        <f t="shared" si="56"/>
        <v>1</v>
      </c>
      <c r="AP59" s="11">
        <f t="shared" si="57"/>
        <v>1</v>
      </c>
      <c r="AQ59" s="11">
        <f t="shared" si="58"/>
        <v>2</v>
      </c>
      <c r="AR59" s="11">
        <f t="shared" si="59"/>
        <v>3</v>
      </c>
      <c r="AS59" s="11">
        <f t="shared" si="60"/>
        <v>3</v>
      </c>
      <c r="AT59" s="11">
        <f t="shared" si="61"/>
        <v>2</v>
      </c>
      <c r="AU59" s="11">
        <f t="shared" si="62"/>
        <v>1</v>
      </c>
      <c r="AV59" s="11">
        <f t="shared" si="63"/>
        <v>1</v>
      </c>
      <c r="AX59" s="11">
        <f t="shared" si="5"/>
        <v>10</v>
      </c>
      <c r="EB59" s="11">
        <v>55</v>
      </c>
      <c r="ED59" s="11">
        <f t="shared" si="23"/>
        <v>54</v>
      </c>
      <c r="EE59" s="11" t="str">
        <f t="shared" si="24"/>
        <v>(56)</v>
      </c>
    </row>
    <row r="60" spans="1:135" ht="15.75">
      <c r="A60" s="8" t="str">
        <f t="shared" si="25"/>
        <v>56(47)</v>
      </c>
      <c r="B60" s="9" t="s">
        <v>129</v>
      </c>
      <c r="C60" s="10" t="s">
        <v>60</v>
      </c>
      <c r="D60" s="21">
        <f t="shared" si="43"/>
        <v>1784</v>
      </c>
      <c r="E60" s="19"/>
      <c r="F60" s="15">
        <f t="shared" si="44"/>
        <v>8</v>
      </c>
      <c r="G60" s="20">
        <f t="shared" si="45"/>
        <v>111.5</v>
      </c>
      <c r="H60" s="19"/>
      <c r="I60" s="15">
        <v>232</v>
      </c>
      <c r="J60" s="15">
        <v>377</v>
      </c>
      <c r="K60" s="15">
        <v>148</v>
      </c>
      <c r="L60" s="15"/>
      <c r="M60" s="15">
        <v>179</v>
      </c>
      <c r="N60" s="15"/>
      <c r="O60" s="15">
        <v>194</v>
      </c>
      <c r="P60" s="55"/>
      <c r="Q60" s="30">
        <v>272</v>
      </c>
      <c r="R60" s="56"/>
      <c r="S60" s="15">
        <v>203</v>
      </c>
      <c r="T60" s="15">
        <v>179</v>
      </c>
      <c r="U60" s="15"/>
      <c r="V60" s="15"/>
      <c r="W60" s="15"/>
      <c r="X60" s="15"/>
      <c r="Y60" s="25">
        <f t="shared" si="46"/>
        <v>16</v>
      </c>
      <c r="AA60" s="18">
        <v>47</v>
      </c>
      <c r="AB60" s="34">
        <f t="shared" si="26"/>
        <v>56</v>
      </c>
      <c r="AC60" s="34">
        <f t="shared" si="47"/>
        <v>56</v>
      </c>
      <c r="AG60" s="11">
        <f t="shared" si="48"/>
        <v>2</v>
      </c>
      <c r="AH60" s="11">
        <f t="shared" si="49"/>
        <v>3</v>
      </c>
      <c r="AI60" s="11">
        <f t="shared" si="50"/>
        <v>3</v>
      </c>
      <c r="AJ60" s="11">
        <f t="shared" si="51"/>
        <v>2</v>
      </c>
      <c r="AK60" s="11">
        <f t="shared" si="52"/>
        <v>2</v>
      </c>
      <c r="AL60" s="11">
        <f t="shared" si="53"/>
        <v>2</v>
      </c>
      <c r="AM60" s="11">
        <f t="shared" si="54"/>
        <v>2</v>
      </c>
      <c r="AN60" s="11">
        <f t="shared" si="55"/>
        <v>2</v>
      </c>
      <c r="AO60" s="11">
        <f t="shared" si="56"/>
        <v>2</v>
      </c>
      <c r="AP60" s="11">
        <f t="shared" si="57"/>
        <v>2</v>
      </c>
      <c r="AQ60" s="11">
        <f t="shared" si="58"/>
        <v>2</v>
      </c>
      <c r="AR60" s="11">
        <f t="shared" si="59"/>
        <v>3</v>
      </c>
      <c r="AS60" s="11">
        <f t="shared" si="60"/>
        <v>2</v>
      </c>
      <c r="AT60" s="11">
        <f t="shared" si="61"/>
        <v>1</v>
      </c>
      <c r="AU60" s="11">
        <f t="shared" si="62"/>
        <v>1</v>
      </c>
      <c r="AV60" s="11">
        <f t="shared" si="63"/>
        <v>1</v>
      </c>
      <c r="AX60" s="11">
        <f t="shared" si="5"/>
        <v>13</v>
      </c>
      <c r="EB60" s="11">
        <v>56</v>
      </c>
      <c r="ED60" s="11">
        <f t="shared" si="23"/>
        <v>56</v>
      </c>
      <c r="EE60" s="11" t="str">
        <f t="shared" si="24"/>
        <v>(47)</v>
      </c>
    </row>
    <row r="61" spans="1:135" ht="15.75">
      <c r="A61" s="8" t="str">
        <f t="shared" si="25"/>
        <v>57(66)</v>
      </c>
      <c r="B61" s="9" t="s">
        <v>87</v>
      </c>
      <c r="C61" s="10" t="s">
        <v>199</v>
      </c>
      <c r="D61" s="21">
        <f t="shared" si="43"/>
        <v>1754</v>
      </c>
      <c r="E61" s="19"/>
      <c r="F61" s="15">
        <f t="shared" si="44"/>
        <v>9</v>
      </c>
      <c r="G61" s="20">
        <f t="shared" si="45"/>
        <v>97.44444444444444</v>
      </c>
      <c r="H61" s="19"/>
      <c r="I61" s="15">
        <v>281</v>
      </c>
      <c r="J61" s="15">
        <v>193</v>
      </c>
      <c r="K61" s="15"/>
      <c r="L61" s="15"/>
      <c r="M61" s="15">
        <v>194</v>
      </c>
      <c r="N61" s="15">
        <v>262</v>
      </c>
      <c r="O61" s="15">
        <v>96</v>
      </c>
      <c r="P61" s="55"/>
      <c r="Q61" s="30"/>
      <c r="R61" s="56"/>
      <c r="S61" s="15"/>
      <c r="T61" s="15">
        <v>193</v>
      </c>
      <c r="U61" s="15">
        <v>221</v>
      </c>
      <c r="V61" s="15"/>
      <c r="W61" s="15">
        <v>145</v>
      </c>
      <c r="X61" s="15">
        <v>169</v>
      </c>
      <c r="Y61" s="25">
        <f t="shared" si="46"/>
        <v>16</v>
      </c>
      <c r="AA61" s="18">
        <v>66</v>
      </c>
      <c r="AB61" s="34">
        <f t="shared" si="26"/>
        <v>57</v>
      </c>
      <c r="AC61" s="34">
        <f t="shared" si="47"/>
        <v>57</v>
      </c>
      <c r="AG61" s="11">
        <f t="shared" si="48"/>
        <v>2</v>
      </c>
      <c r="AH61" s="11">
        <f t="shared" si="49"/>
        <v>3</v>
      </c>
      <c r="AI61" s="11">
        <f t="shared" si="50"/>
        <v>2</v>
      </c>
      <c r="AJ61" s="11">
        <f t="shared" si="51"/>
        <v>1</v>
      </c>
      <c r="AK61" s="11">
        <f t="shared" si="52"/>
        <v>2</v>
      </c>
      <c r="AL61" s="11">
        <f t="shared" si="53"/>
        <v>3</v>
      </c>
      <c r="AM61" s="11">
        <f t="shared" si="54"/>
        <v>3</v>
      </c>
      <c r="AN61" s="11">
        <f t="shared" si="55"/>
        <v>2</v>
      </c>
      <c r="AO61" s="11">
        <f t="shared" si="56"/>
        <v>1</v>
      </c>
      <c r="AP61" s="11">
        <f t="shared" si="57"/>
        <v>1</v>
      </c>
      <c r="AQ61" s="11">
        <f t="shared" si="58"/>
        <v>1</v>
      </c>
      <c r="AR61" s="11">
        <f t="shared" si="59"/>
        <v>2</v>
      </c>
      <c r="AS61" s="11">
        <f t="shared" si="60"/>
        <v>3</v>
      </c>
      <c r="AT61" s="11">
        <f t="shared" si="61"/>
        <v>2</v>
      </c>
      <c r="AU61" s="11">
        <f t="shared" si="62"/>
        <v>2</v>
      </c>
      <c r="AV61" s="11">
        <f t="shared" si="63"/>
        <v>3</v>
      </c>
      <c r="AX61" s="11">
        <f t="shared" si="5"/>
        <v>12</v>
      </c>
      <c r="EB61" s="11">
        <v>57</v>
      </c>
      <c r="ED61" s="11">
        <f t="shared" si="23"/>
        <v>57</v>
      </c>
      <c r="EE61" s="11" t="str">
        <f t="shared" si="24"/>
        <v>(66)</v>
      </c>
    </row>
    <row r="62" spans="1:135" ht="15.75">
      <c r="A62" s="8" t="str">
        <f t="shared" si="25"/>
        <v>58(57)</v>
      </c>
      <c r="B62" s="9" t="s">
        <v>106</v>
      </c>
      <c r="C62" s="10" t="s">
        <v>39</v>
      </c>
      <c r="D62" s="21">
        <f t="shared" si="43"/>
        <v>1716</v>
      </c>
      <c r="E62" s="19"/>
      <c r="F62" s="15">
        <f t="shared" si="44"/>
        <v>10</v>
      </c>
      <c r="G62" s="20">
        <f t="shared" si="45"/>
        <v>85.8</v>
      </c>
      <c r="H62" s="19"/>
      <c r="I62" s="15"/>
      <c r="J62" s="15">
        <v>190</v>
      </c>
      <c r="K62" s="15">
        <v>157</v>
      </c>
      <c r="L62" s="15">
        <v>122</v>
      </c>
      <c r="M62" s="15"/>
      <c r="N62" s="15">
        <v>210</v>
      </c>
      <c r="O62" s="15">
        <v>243</v>
      </c>
      <c r="P62" s="55"/>
      <c r="Q62" s="30">
        <v>177</v>
      </c>
      <c r="R62" s="56"/>
      <c r="S62" s="15">
        <v>109</v>
      </c>
      <c r="T62" s="15"/>
      <c r="U62" s="15">
        <v>192</v>
      </c>
      <c r="V62" s="15"/>
      <c r="W62" s="15">
        <v>153</v>
      </c>
      <c r="X62" s="15">
        <v>163</v>
      </c>
      <c r="Y62" s="25">
        <f t="shared" si="46"/>
        <v>16</v>
      </c>
      <c r="AA62" s="18">
        <v>57</v>
      </c>
      <c r="AB62" s="34">
        <f t="shared" si="26"/>
        <v>58</v>
      </c>
      <c r="AC62" s="34">
        <f t="shared" si="47"/>
        <v>58</v>
      </c>
      <c r="AG62" s="11">
        <f t="shared" si="48"/>
        <v>1</v>
      </c>
      <c r="AH62" s="11">
        <f t="shared" si="49"/>
        <v>2</v>
      </c>
      <c r="AI62" s="11">
        <f t="shared" si="50"/>
        <v>3</v>
      </c>
      <c r="AJ62" s="11">
        <f t="shared" si="51"/>
        <v>3</v>
      </c>
      <c r="AK62" s="11">
        <f t="shared" si="52"/>
        <v>2</v>
      </c>
      <c r="AL62" s="11">
        <f t="shared" si="53"/>
        <v>2</v>
      </c>
      <c r="AM62" s="11">
        <f t="shared" si="54"/>
        <v>3</v>
      </c>
      <c r="AN62" s="11">
        <f t="shared" si="55"/>
        <v>2</v>
      </c>
      <c r="AO62" s="11">
        <f t="shared" si="56"/>
        <v>2</v>
      </c>
      <c r="AP62" s="11">
        <f t="shared" si="57"/>
        <v>2</v>
      </c>
      <c r="AQ62" s="11">
        <f t="shared" si="58"/>
        <v>2</v>
      </c>
      <c r="AR62" s="11">
        <f t="shared" si="59"/>
        <v>2</v>
      </c>
      <c r="AS62" s="11">
        <f t="shared" si="60"/>
        <v>2</v>
      </c>
      <c r="AT62" s="11">
        <f t="shared" si="61"/>
        <v>2</v>
      </c>
      <c r="AU62" s="11">
        <f t="shared" si="62"/>
        <v>2</v>
      </c>
      <c r="AV62" s="11">
        <f t="shared" si="63"/>
        <v>3</v>
      </c>
      <c r="AX62" s="11">
        <f t="shared" si="5"/>
        <v>15</v>
      </c>
      <c r="EB62" s="11">
        <v>58</v>
      </c>
      <c r="ED62" s="11">
        <f t="shared" si="23"/>
        <v>58</v>
      </c>
      <c r="EE62" s="11" t="str">
        <f t="shared" si="24"/>
        <v>(57)</v>
      </c>
    </row>
    <row r="63" spans="1:135" ht="15.75">
      <c r="A63" s="8" t="str">
        <f t="shared" si="25"/>
        <v>59(61)</v>
      </c>
      <c r="B63" s="9" t="s">
        <v>100</v>
      </c>
      <c r="C63" s="10" t="s">
        <v>60</v>
      </c>
      <c r="D63" s="21">
        <f t="shared" si="43"/>
        <v>1712</v>
      </c>
      <c r="E63" s="19"/>
      <c r="F63" s="15">
        <f t="shared" si="44"/>
        <v>12</v>
      </c>
      <c r="G63" s="20">
        <f t="shared" si="45"/>
        <v>71.33333333333333</v>
      </c>
      <c r="H63" s="19"/>
      <c r="I63" s="15"/>
      <c r="J63" s="15">
        <v>132</v>
      </c>
      <c r="K63" s="15">
        <v>197</v>
      </c>
      <c r="L63" s="15">
        <v>99</v>
      </c>
      <c r="M63" s="15">
        <v>129</v>
      </c>
      <c r="N63" s="15">
        <v>105</v>
      </c>
      <c r="O63" s="15">
        <v>100</v>
      </c>
      <c r="P63" s="55"/>
      <c r="Q63" s="30"/>
      <c r="R63" s="56">
        <v>184</v>
      </c>
      <c r="S63" s="15">
        <v>158</v>
      </c>
      <c r="T63" s="15">
        <v>142</v>
      </c>
      <c r="U63" s="15">
        <v>90</v>
      </c>
      <c r="V63" s="15"/>
      <c r="W63" s="15">
        <v>166</v>
      </c>
      <c r="X63" s="15">
        <v>210</v>
      </c>
      <c r="Y63" s="25">
        <f t="shared" si="46"/>
        <v>16</v>
      </c>
      <c r="AA63" s="18">
        <v>61</v>
      </c>
      <c r="AB63" s="34">
        <f t="shared" si="26"/>
        <v>59</v>
      </c>
      <c r="AC63" s="34">
        <f t="shared" si="47"/>
        <v>59</v>
      </c>
      <c r="AG63" s="11">
        <f t="shared" si="48"/>
        <v>1</v>
      </c>
      <c r="AH63" s="11">
        <f t="shared" si="49"/>
        <v>2</v>
      </c>
      <c r="AI63" s="11">
        <f t="shared" si="50"/>
        <v>3</v>
      </c>
      <c r="AJ63" s="11">
        <f t="shared" si="51"/>
        <v>3</v>
      </c>
      <c r="AK63" s="11">
        <f t="shared" si="52"/>
        <v>3</v>
      </c>
      <c r="AL63" s="11">
        <f t="shared" si="53"/>
        <v>3</v>
      </c>
      <c r="AM63" s="11">
        <f t="shared" si="54"/>
        <v>3</v>
      </c>
      <c r="AN63" s="11">
        <f t="shared" si="55"/>
        <v>2</v>
      </c>
      <c r="AO63" s="11">
        <f t="shared" si="56"/>
        <v>1</v>
      </c>
      <c r="AP63" s="11">
        <f t="shared" si="57"/>
        <v>2</v>
      </c>
      <c r="AQ63" s="11">
        <f t="shared" si="58"/>
        <v>3</v>
      </c>
      <c r="AR63" s="11">
        <f t="shared" si="59"/>
        <v>3</v>
      </c>
      <c r="AS63" s="11">
        <f t="shared" si="60"/>
        <v>3</v>
      </c>
      <c r="AT63" s="11">
        <f t="shared" si="61"/>
        <v>2</v>
      </c>
      <c r="AU63" s="11">
        <f t="shared" si="62"/>
        <v>2</v>
      </c>
      <c r="AV63" s="11">
        <f t="shared" si="63"/>
        <v>3</v>
      </c>
      <c r="AX63" s="11">
        <f t="shared" si="5"/>
        <v>14</v>
      </c>
      <c r="EB63" s="11">
        <v>59</v>
      </c>
      <c r="ED63" s="11">
        <f t="shared" si="23"/>
        <v>59</v>
      </c>
      <c r="EE63" s="11" t="str">
        <f t="shared" si="24"/>
        <v>(61)</v>
      </c>
    </row>
    <row r="64" spans="1:135" ht="15.75">
      <c r="A64" s="8" t="str">
        <f t="shared" si="25"/>
        <v>60(59)</v>
      </c>
      <c r="B64" s="35" t="s">
        <v>72</v>
      </c>
      <c r="C64" s="36" t="s">
        <v>37</v>
      </c>
      <c r="D64" s="21">
        <f t="shared" si="43"/>
        <v>1680</v>
      </c>
      <c r="E64" s="19"/>
      <c r="F64" s="15">
        <f t="shared" si="44"/>
        <v>9</v>
      </c>
      <c r="G64" s="20">
        <f t="shared" si="45"/>
        <v>93.33333333333333</v>
      </c>
      <c r="H64" s="19"/>
      <c r="I64" s="15">
        <v>214</v>
      </c>
      <c r="J64" s="15">
        <v>201</v>
      </c>
      <c r="K64" s="15">
        <v>176</v>
      </c>
      <c r="L64" s="15">
        <v>197</v>
      </c>
      <c r="M64" s="15"/>
      <c r="N64" s="15">
        <v>192</v>
      </c>
      <c r="O64" s="15"/>
      <c r="P64" s="55"/>
      <c r="Q64" s="30"/>
      <c r="R64" s="56">
        <v>136</v>
      </c>
      <c r="S64" s="15">
        <v>140</v>
      </c>
      <c r="T64" s="15"/>
      <c r="U64" s="15"/>
      <c r="V64" s="15"/>
      <c r="W64" s="15">
        <v>243</v>
      </c>
      <c r="X64" s="15">
        <v>181</v>
      </c>
      <c r="Y64" s="25">
        <f t="shared" si="46"/>
        <v>16</v>
      </c>
      <c r="AA64" s="18">
        <v>59</v>
      </c>
      <c r="AB64" s="34">
        <f t="shared" si="26"/>
        <v>60</v>
      </c>
      <c r="AC64" s="34">
        <f t="shared" si="47"/>
        <v>60</v>
      </c>
      <c r="AG64" s="11">
        <f t="shared" si="48"/>
        <v>2</v>
      </c>
      <c r="AH64" s="11">
        <f t="shared" si="49"/>
        <v>3</v>
      </c>
      <c r="AI64" s="11">
        <f t="shared" si="50"/>
        <v>3</v>
      </c>
      <c r="AJ64" s="11">
        <f t="shared" si="51"/>
        <v>3</v>
      </c>
      <c r="AK64" s="11">
        <f t="shared" si="52"/>
        <v>2</v>
      </c>
      <c r="AL64" s="11">
        <f t="shared" si="53"/>
        <v>2</v>
      </c>
      <c r="AM64" s="11">
        <f t="shared" si="54"/>
        <v>2</v>
      </c>
      <c r="AN64" s="11">
        <f t="shared" si="55"/>
        <v>1</v>
      </c>
      <c r="AO64" s="11">
        <f t="shared" si="56"/>
        <v>1</v>
      </c>
      <c r="AP64" s="11">
        <f t="shared" si="57"/>
        <v>2</v>
      </c>
      <c r="AQ64" s="11">
        <f t="shared" si="58"/>
        <v>3</v>
      </c>
      <c r="AR64" s="11">
        <f t="shared" si="59"/>
        <v>2</v>
      </c>
      <c r="AS64" s="11">
        <f t="shared" si="60"/>
        <v>1</v>
      </c>
      <c r="AT64" s="11">
        <f t="shared" si="61"/>
        <v>1</v>
      </c>
      <c r="AU64" s="11">
        <f t="shared" si="62"/>
        <v>2</v>
      </c>
      <c r="AV64" s="11">
        <f t="shared" si="63"/>
        <v>3</v>
      </c>
      <c r="AX64" s="11">
        <f t="shared" si="5"/>
        <v>12</v>
      </c>
      <c r="EB64" s="11">
        <v>60</v>
      </c>
      <c r="ED64" s="11">
        <f t="shared" si="23"/>
        <v>60</v>
      </c>
      <c r="EE64" s="11" t="str">
        <f t="shared" si="24"/>
        <v>(59)</v>
      </c>
    </row>
    <row r="65" spans="1:135" ht="15.75">
      <c r="A65" s="8" t="str">
        <f t="shared" si="25"/>
        <v>61(55)</v>
      </c>
      <c r="B65" s="9" t="s">
        <v>90</v>
      </c>
      <c r="C65" s="10" t="s">
        <v>68</v>
      </c>
      <c r="D65" s="21">
        <f t="shared" si="43"/>
        <v>1678</v>
      </c>
      <c r="E65" s="19"/>
      <c r="F65" s="15">
        <f t="shared" si="44"/>
        <v>9</v>
      </c>
      <c r="G65" s="20">
        <f t="shared" si="45"/>
        <v>93.22222222222223</v>
      </c>
      <c r="H65" s="19"/>
      <c r="I65" s="15"/>
      <c r="J65" s="15">
        <v>240</v>
      </c>
      <c r="K65" s="15">
        <v>146</v>
      </c>
      <c r="L65" s="15">
        <v>168</v>
      </c>
      <c r="M65" s="15"/>
      <c r="N65" s="15"/>
      <c r="O65" s="15">
        <v>164</v>
      </c>
      <c r="P65" s="55">
        <v>193</v>
      </c>
      <c r="Q65" s="30"/>
      <c r="R65" s="56">
        <v>192</v>
      </c>
      <c r="S65" s="15">
        <v>230</v>
      </c>
      <c r="T65" s="15">
        <v>185</v>
      </c>
      <c r="U65" s="15"/>
      <c r="V65" s="15">
        <v>160</v>
      </c>
      <c r="W65" s="15"/>
      <c r="X65" s="15"/>
      <c r="Y65" s="25">
        <f t="shared" si="46"/>
        <v>16</v>
      </c>
      <c r="AA65" s="18">
        <v>55</v>
      </c>
      <c r="AB65" s="34">
        <f t="shared" si="26"/>
        <v>61</v>
      </c>
      <c r="AC65" s="34">
        <f t="shared" si="47"/>
        <v>61</v>
      </c>
      <c r="AG65" s="11">
        <f t="shared" si="48"/>
        <v>1</v>
      </c>
      <c r="AH65" s="11">
        <f t="shared" si="49"/>
        <v>2</v>
      </c>
      <c r="AI65" s="11">
        <f t="shared" si="50"/>
        <v>3</v>
      </c>
      <c r="AJ65" s="11">
        <f t="shared" si="51"/>
        <v>3</v>
      </c>
      <c r="AK65" s="11">
        <f t="shared" si="52"/>
        <v>2</v>
      </c>
      <c r="AL65" s="11">
        <f t="shared" si="53"/>
        <v>1</v>
      </c>
      <c r="AM65" s="11">
        <f t="shared" si="54"/>
        <v>2</v>
      </c>
      <c r="AN65" s="11">
        <f t="shared" si="55"/>
        <v>3</v>
      </c>
      <c r="AO65" s="11">
        <f t="shared" si="56"/>
        <v>2</v>
      </c>
      <c r="AP65" s="11">
        <f t="shared" si="57"/>
        <v>2</v>
      </c>
      <c r="AQ65" s="11">
        <f t="shared" si="58"/>
        <v>3</v>
      </c>
      <c r="AR65" s="11">
        <f t="shared" si="59"/>
        <v>3</v>
      </c>
      <c r="AS65" s="11">
        <f t="shared" si="60"/>
        <v>2</v>
      </c>
      <c r="AT65" s="11">
        <f t="shared" si="61"/>
        <v>2</v>
      </c>
      <c r="AU65" s="11">
        <f t="shared" si="62"/>
        <v>2</v>
      </c>
      <c r="AV65" s="11">
        <f t="shared" si="63"/>
        <v>1</v>
      </c>
      <c r="AX65" s="11">
        <f t="shared" si="5"/>
        <v>13</v>
      </c>
      <c r="EB65" s="11">
        <v>61</v>
      </c>
      <c r="ED65" s="11">
        <f t="shared" si="23"/>
        <v>61</v>
      </c>
      <c r="EE65" s="11" t="str">
        <f t="shared" si="24"/>
        <v>(55)</v>
      </c>
    </row>
    <row r="66" spans="1:135" ht="15.75">
      <c r="A66" s="8" t="str">
        <f t="shared" si="25"/>
        <v>62(69)</v>
      </c>
      <c r="B66" s="9" t="s">
        <v>89</v>
      </c>
      <c r="C66" s="10" t="s">
        <v>199</v>
      </c>
      <c r="D66" s="21">
        <f t="shared" si="43"/>
        <v>1667</v>
      </c>
      <c r="E66" s="19"/>
      <c r="F66" s="15">
        <f t="shared" si="44"/>
        <v>13</v>
      </c>
      <c r="G66" s="20">
        <f t="shared" si="45"/>
        <v>64.11538461538461</v>
      </c>
      <c r="H66" s="19"/>
      <c r="I66" s="15">
        <v>148</v>
      </c>
      <c r="J66" s="15">
        <v>206</v>
      </c>
      <c r="K66" s="15">
        <v>158</v>
      </c>
      <c r="L66" s="15"/>
      <c r="M66" s="15">
        <v>74</v>
      </c>
      <c r="N66" s="15">
        <v>122</v>
      </c>
      <c r="O66" s="15">
        <v>49</v>
      </c>
      <c r="P66" s="55"/>
      <c r="Q66" s="30">
        <v>162</v>
      </c>
      <c r="R66" s="56">
        <v>126</v>
      </c>
      <c r="S66" s="15">
        <v>106</v>
      </c>
      <c r="T66" s="15">
        <v>151</v>
      </c>
      <c r="U66" s="15">
        <v>87</v>
      </c>
      <c r="V66" s="15"/>
      <c r="W66" s="15">
        <v>157</v>
      </c>
      <c r="X66" s="15">
        <v>121</v>
      </c>
      <c r="Y66" s="25">
        <f t="shared" si="46"/>
        <v>16</v>
      </c>
      <c r="AA66" s="18">
        <v>69</v>
      </c>
      <c r="AB66" s="34">
        <f t="shared" si="26"/>
        <v>62</v>
      </c>
      <c r="AC66" s="34">
        <f t="shared" si="47"/>
        <v>62</v>
      </c>
      <c r="AG66" s="11">
        <f t="shared" si="48"/>
        <v>2</v>
      </c>
      <c r="AH66" s="11">
        <f t="shared" si="49"/>
        <v>3</v>
      </c>
      <c r="AI66" s="11">
        <f t="shared" si="50"/>
        <v>3</v>
      </c>
      <c r="AJ66" s="11">
        <f t="shared" si="51"/>
        <v>2</v>
      </c>
      <c r="AK66" s="11">
        <f t="shared" si="52"/>
        <v>2</v>
      </c>
      <c r="AL66" s="11">
        <f t="shared" si="53"/>
        <v>3</v>
      </c>
      <c r="AM66" s="11">
        <f t="shared" si="54"/>
        <v>3</v>
      </c>
      <c r="AN66" s="11">
        <f t="shared" si="55"/>
        <v>2</v>
      </c>
      <c r="AO66" s="11">
        <f t="shared" si="56"/>
        <v>2</v>
      </c>
      <c r="AP66" s="11">
        <f t="shared" si="57"/>
        <v>3</v>
      </c>
      <c r="AQ66" s="11">
        <f t="shared" si="58"/>
        <v>3</v>
      </c>
      <c r="AR66" s="11">
        <f t="shared" si="59"/>
        <v>3</v>
      </c>
      <c r="AS66" s="11">
        <f t="shared" si="60"/>
        <v>3</v>
      </c>
      <c r="AT66" s="11">
        <f t="shared" si="61"/>
        <v>2</v>
      </c>
      <c r="AU66" s="11">
        <f t="shared" si="62"/>
        <v>2</v>
      </c>
      <c r="AV66" s="11">
        <f t="shared" si="63"/>
        <v>3</v>
      </c>
      <c r="AX66" s="11">
        <f t="shared" si="5"/>
        <v>16</v>
      </c>
      <c r="EB66" s="11">
        <v>62</v>
      </c>
      <c r="ED66" s="11">
        <f t="shared" si="23"/>
        <v>62</v>
      </c>
      <c r="EE66" s="11" t="str">
        <f t="shared" si="24"/>
        <v>(69)</v>
      </c>
    </row>
    <row r="67" spans="1:135" ht="15.75">
      <c r="A67" s="8" t="str">
        <f t="shared" si="25"/>
        <v>63(60)</v>
      </c>
      <c r="B67" s="35" t="s">
        <v>70</v>
      </c>
      <c r="C67" s="36" t="s">
        <v>199</v>
      </c>
      <c r="D67" s="21">
        <f t="shared" si="43"/>
        <v>1611</v>
      </c>
      <c r="E67" s="19"/>
      <c r="F67" s="15">
        <f t="shared" si="44"/>
        <v>10</v>
      </c>
      <c r="G67" s="20">
        <f t="shared" si="45"/>
        <v>80.55</v>
      </c>
      <c r="H67" s="19"/>
      <c r="I67" s="15">
        <v>199</v>
      </c>
      <c r="J67" s="15"/>
      <c r="K67" s="15">
        <v>189</v>
      </c>
      <c r="L67" s="15"/>
      <c r="M67" s="15">
        <v>125</v>
      </c>
      <c r="N67" s="15"/>
      <c r="O67" s="15"/>
      <c r="P67" s="55"/>
      <c r="Q67" s="30">
        <v>238</v>
      </c>
      <c r="R67" s="56">
        <v>127</v>
      </c>
      <c r="S67" s="15">
        <v>178</v>
      </c>
      <c r="T67" s="15">
        <v>141</v>
      </c>
      <c r="U67" s="15">
        <v>186</v>
      </c>
      <c r="V67" s="15"/>
      <c r="W67" s="15">
        <v>137</v>
      </c>
      <c r="X67" s="15">
        <v>91</v>
      </c>
      <c r="Y67" s="25">
        <f t="shared" si="46"/>
        <v>16</v>
      </c>
      <c r="AA67" s="18">
        <v>60</v>
      </c>
      <c r="AB67" s="34">
        <f t="shared" si="26"/>
        <v>63</v>
      </c>
      <c r="AC67" s="34">
        <f t="shared" si="47"/>
        <v>63</v>
      </c>
      <c r="AG67" s="11">
        <f t="shared" si="48"/>
        <v>2</v>
      </c>
      <c r="AH67" s="11">
        <f t="shared" si="49"/>
        <v>2</v>
      </c>
      <c r="AI67" s="11">
        <f t="shared" si="50"/>
        <v>2</v>
      </c>
      <c r="AJ67" s="11">
        <f t="shared" si="51"/>
        <v>2</v>
      </c>
      <c r="AK67" s="11">
        <f t="shared" si="52"/>
        <v>2</v>
      </c>
      <c r="AL67" s="11">
        <f t="shared" si="53"/>
        <v>2</v>
      </c>
      <c r="AM67" s="11">
        <f t="shared" si="54"/>
        <v>1</v>
      </c>
      <c r="AN67" s="11">
        <f t="shared" si="55"/>
        <v>1</v>
      </c>
      <c r="AO67" s="11">
        <f t="shared" si="56"/>
        <v>2</v>
      </c>
      <c r="AP67" s="11">
        <f t="shared" si="57"/>
        <v>3</v>
      </c>
      <c r="AQ67" s="11">
        <f t="shared" si="58"/>
        <v>3</v>
      </c>
      <c r="AR67" s="11">
        <f t="shared" si="59"/>
        <v>3</v>
      </c>
      <c r="AS67" s="11">
        <f t="shared" si="60"/>
        <v>3</v>
      </c>
      <c r="AT67" s="11">
        <f t="shared" si="61"/>
        <v>2</v>
      </c>
      <c r="AU67" s="11">
        <f t="shared" si="62"/>
        <v>2</v>
      </c>
      <c r="AV67" s="11">
        <f t="shared" si="63"/>
        <v>3</v>
      </c>
      <c r="AX67" s="11">
        <f t="shared" si="5"/>
        <v>14</v>
      </c>
      <c r="EB67" s="11">
        <v>63</v>
      </c>
      <c r="ED67" s="11">
        <f t="shared" si="23"/>
        <v>63</v>
      </c>
      <c r="EE67" s="11" t="str">
        <f t="shared" si="24"/>
        <v>(60)</v>
      </c>
    </row>
    <row r="68" spans="1:135" ht="15.75">
      <c r="A68" s="8" t="str">
        <f t="shared" si="25"/>
        <v>64(62)</v>
      </c>
      <c r="B68" s="9" t="s">
        <v>58</v>
      </c>
      <c r="C68" s="10" t="s">
        <v>39</v>
      </c>
      <c r="D68" s="21">
        <f t="shared" si="43"/>
        <v>1582</v>
      </c>
      <c r="E68" s="19"/>
      <c r="F68" s="15">
        <f t="shared" si="44"/>
        <v>12</v>
      </c>
      <c r="G68" s="20">
        <f t="shared" si="45"/>
        <v>65.91666666666667</v>
      </c>
      <c r="H68" s="19"/>
      <c r="I68" s="15">
        <v>181</v>
      </c>
      <c r="J68" s="15">
        <v>160</v>
      </c>
      <c r="K68" s="15">
        <v>151</v>
      </c>
      <c r="L68" s="15">
        <v>91</v>
      </c>
      <c r="M68" s="15">
        <v>142</v>
      </c>
      <c r="N68" s="15">
        <v>164</v>
      </c>
      <c r="O68" s="15"/>
      <c r="P68" s="55"/>
      <c r="Q68" s="30">
        <v>176</v>
      </c>
      <c r="R68" s="56"/>
      <c r="S68" s="15">
        <v>79</v>
      </c>
      <c r="T68" s="15">
        <v>125</v>
      </c>
      <c r="U68" s="15">
        <v>90</v>
      </c>
      <c r="V68" s="15"/>
      <c r="W68" s="15">
        <v>139</v>
      </c>
      <c r="X68" s="15">
        <v>84</v>
      </c>
      <c r="Y68" s="25">
        <f t="shared" si="46"/>
        <v>16</v>
      </c>
      <c r="AA68" s="18">
        <v>62</v>
      </c>
      <c r="AB68" s="34">
        <f t="shared" si="26"/>
        <v>64</v>
      </c>
      <c r="AC68" s="34">
        <f t="shared" si="47"/>
        <v>64</v>
      </c>
      <c r="AG68" s="11">
        <f t="shared" si="48"/>
        <v>2</v>
      </c>
      <c r="AH68" s="11">
        <f t="shared" si="49"/>
        <v>3</v>
      </c>
      <c r="AI68" s="11">
        <f t="shared" si="50"/>
        <v>3</v>
      </c>
      <c r="AJ68" s="11">
        <f t="shared" si="51"/>
        <v>3</v>
      </c>
      <c r="AK68" s="11">
        <f t="shared" si="52"/>
        <v>3</v>
      </c>
      <c r="AL68" s="11">
        <f t="shared" si="53"/>
        <v>3</v>
      </c>
      <c r="AM68" s="11">
        <f t="shared" si="54"/>
        <v>2</v>
      </c>
      <c r="AN68" s="11">
        <f t="shared" si="55"/>
        <v>1</v>
      </c>
      <c r="AO68" s="11">
        <f t="shared" si="56"/>
        <v>2</v>
      </c>
      <c r="AP68" s="11">
        <f t="shared" si="57"/>
        <v>2</v>
      </c>
      <c r="AQ68" s="11">
        <f t="shared" si="58"/>
        <v>2</v>
      </c>
      <c r="AR68" s="11">
        <f t="shared" si="59"/>
        <v>3</v>
      </c>
      <c r="AS68" s="11">
        <f t="shared" si="60"/>
        <v>3</v>
      </c>
      <c r="AT68" s="11">
        <f t="shared" si="61"/>
        <v>2</v>
      </c>
      <c r="AU68" s="11">
        <f t="shared" si="62"/>
        <v>2</v>
      </c>
      <c r="AV68" s="11">
        <f t="shared" si="63"/>
        <v>3</v>
      </c>
      <c r="AX68" s="11">
        <f t="shared" si="5"/>
        <v>15</v>
      </c>
      <c r="EB68" s="11">
        <v>64</v>
      </c>
      <c r="ED68" s="11">
        <f t="shared" si="23"/>
        <v>64</v>
      </c>
      <c r="EE68" s="11" t="str">
        <f t="shared" si="24"/>
        <v>(62)</v>
      </c>
    </row>
    <row r="69" spans="1:135" ht="15.75">
      <c r="A69" s="8" t="str">
        <f t="shared" si="25"/>
        <v>65(63)</v>
      </c>
      <c r="B69" s="9" t="s">
        <v>102</v>
      </c>
      <c r="C69" s="10" t="s">
        <v>41</v>
      </c>
      <c r="D69" s="21">
        <f aca="true" t="shared" si="64" ref="D69:D100">SUM(I69:X69)</f>
        <v>1580</v>
      </c>
      <c r="E69" s="19"/>
      <c r="F69" s="15">
        <f aca="true" t="shared" si="65" ref="F69:F100">COUNT(I69:X69)</f>
        <v>9</v>
      </c>
      <c r="G69" s="20">
        <f aca="true" t="shared" si="66" ref="G69:G100">SUM((D69)/(F69*2))</f>
        <v>87.77777777777777</v>
      </c>
      <c r="H69" s="19"/>
      <c r="I69" s="15">
        <v>184</v>
      </c>
      <c r="J69" s="15">
        <v>242</v>
      </c>
      <c r="K69" s="15"/>
      <c r="L69" s="15"/>
      <c r="M69" s="15">
        <v>199</v>
      </c>
      <c r="N69" s="15">
        <v>221</v>
      </c>
      <c r="O69" s="15">
        <v>144</v>
      </c>
      <c r="P69" s="55"/>
      <c r="Q69" s="30">
        <v>142</v>
      </c>
      <c r="R69" s="56">
        <v>230</v>
      </c>
      <c r="S69" s="15">
        <v>99</v>
      </c>
      <c r="T69" s="15"/>
      <c r="U69" s="15"/>
      <c r="V69" s="15"/>
      <c r="W69" s="15"/>
      <c r="X69" s="15">
        <v>119</v>
      </c>
      <c r="Y69" s="25">
        <f aca="true" t="shared" si="67" ref="Y69:Y100">SUM($I$3:$X$3)</f>
        <v>16</v>
      </c>
      <c r="AA69" s="18">
        <v>63</v>
      </c>
      <c r="AB69" s="34">
        <f t="shared" si="26"/>
        <v>65</v>
      </c>
      <c r="AC69" s="34">
        <f aca="true" t="shared" si="68" ref="AC69:AC100">IF(F69&gt;1,ROW($A65:$IV65),"-")</f>
        <v>65</v>
      </c>
      <c r="AG69" s="11">
        <f t="shared" si="48"/>
        <v>2</v>
      </c>
      <c r="AH69" s="11">
        <f t="shared" si="49"/>
        <v>3</v>
      </c>
      <c r="AI69" s="11">
        <f t="shared" si="50"/>
        <v>2</v>
      </c>
      <c r="AJ69" s="11">
        <f t="shared" si="51"/>
        <v>1</v>
      </c>
      <c r="AK69" s="11">
        <f t="shared" si="52"/>
        <v>2</v>
      </c>
      <c r="AL69" s="11">
        <f t="shared" si="53"/>
        <v>3</v>
      </c>
      <c r="AM69" s="11">
        <f t="shared" si="54"/>
        <v>3</v>
      </c>
      <c r="AN69" s="11">
        <f t="shared" si="55"/>
        <v>2</v>
      </c>
      <c r="AO69" s="11">
        <f t="shared" si="56"/>
        <v>2</v>
      </c>
      <c r="AP69" s="11">
        <f t="shared" si="57"/>
        <v>3</v>
      </c>
      <c r="AQ69" s="11">
        <f t="shared" si="58"/>
        <v>3</v>
      </c>
      <c r="AR69" s="11">
        <f t="shared" si="59"/>
        <v>2</v>
      </c>
      <c r="AS69" s="11">
        <f t="shared" si="60"/>
        <v>1</v>
      </c>
      <c r="AT69" s="11">
        <f t="shared" si="61"/>
        <v>1</v>
      </c>
      <c r="AU69" s="11">
        <f t="shared" si="62"/>
        <v>1</v>
      </c>
      <c r="AV69" s="11">
        <f t="shared" si="63"/>
        <v>2</v>
      </c>
      <c r="AX69" s="11">
        <f t="shared" si="5"/>
        <v>12</v>
      </c>
      <c r="EB69" s="11">
        <v>65</v>
      </c>
      <c r="ED69" s="11">
        <f t="shared" si="23"/>
        <v>65</v>
      </c>
      <c r="EE69" s="11" t="str">
        <f t="shared" si="24"/>
        <v>(63)</v>
      </c>
    </row>
    <row r="70" spans="1:135" ht="15.75">
      <c r="A70" s="8" t="str">
        <f t="shared" si="25"/>
        <v>66(67)</v>
      </c>
      <c r="B70" s="9" t="s">
        <v>94</v>
      </c>
      <c r="C70" s="10" t="s">
        <v>37</v>
      </c>
      <c r="D70" s="21">
        <f t="shared" si="64"/>
        <v>1577</v>
      </c>
      <c r="E70" s="19"/>
      <c r="F70" s="15">
        <f t="shared" si="65"/>
        <v>10</v>
      </c>
      <c r="G70" s="20">
        <f t="shared" si="66"/>
        <v>78.85</v>
      </c>
      <c r="H70" s="19"/>
      <c r="I70" s="15">
        <v>128</v>
      </c>
      <c r="J70" s="15">
        <v>257</v>
      </c>
      <c r="K70" s="15">
        <v>151</v>
      </c>
      <c r="L70" s="15">
        <v>195</v>
      </c>
      <c r="M70" s="15"/>
      <c r="N70" s="15">
        <v>252</v>
      </c>
      <c r="O70" s="15"/>
      <c r="P70" s="55"/>
      <c r="Q70" s="30"/>
      <c r="R70" s="56">
        <v>166</v>
      </c>
      <c r="S70" s="15">
        <v>121</v>
      </c>
      <c r="T70" s="15">
        <v>72</v>
      </c>
      <c r="U70" s="15"/>
      <c r="V70" s="15"/>
      <c r="W70" s="15">
        <v>103</v>
      </c>
      <c r="X70" s="15">
        <v>132</v>
      </c>
      <c r="Y70" s="25">
        <f t="shared" si="67"/>
        <v>16</v>
      </c>
      <c r="AA70" s="18">
        <v>67</v>
      </c>
      <c r="AB70" s="34">
        <f t="shared" si="26"/>
        <v>66</v>
      </c>
      <c r="AC70" s="34">
        <f t="shared" si="68"/>
        <v>66</v>
      </c>
      <c r="AG70" s="11">
        <f t="shared" si="48"/>
        <v>2</v>
      </c>
      <c r="AH70" s="11">
        <f t="shared" si="49"/>
        <v>3</v>
      </c>
      <c r="AI70" s="11">
        <f t="shared" si="50"/>
        <v>3</v>
      </c>
      <c r="AJ70" s="11">
        <f t="shared" si="51"/>
        <v>3</v>
      </c>
      <c r="AK70" s="11">
        <f t="shared" si="52"/>
        <v>2</v>
      </c>
      <c r="AL70" s="11">
        <f t="shared" si="53"/>
        <v>2</v>
      </c>
      <c r="AM70" s="11">
        <f t="shared" si="54"/>
        <v>2</v>
      </c>
      <c r="AN70" s="11">
        <f t="shared" si="55"/>
        <v>1</v>
      </c>
      <c r="AO70" s="11">
        <f t="shared" si="56"/>
        <v>1</v>
      </c>
      <c r="AP70" s="11">
        <f t="shared" si="57"/>
        <v>2</v>
      </c>
      <c r="AQ70" s="11">
        <f t="shared" si="58"/>
        <v>3</v>
      </c>
      <c r="AR70" s="11">
        <f t="shared" si="59"/>
        <v>3</v>
      </c>
      <c r="AS70" s="11">
        <f t="shared" si="60"/>
        <v>2</v>
      </c>
      <c r="AT70" s="11">
        <f t="shared" si="61"/>
        <v>1</v>
      </c>
      <c r="AU70" s="11">
        <f t="shared" si="62"/>
        <v>2</v>
      </c>
      <c r="AV70" s="11">
        <f t="shared" si="63"/>
        <v>3</v>
      </c>
      <c r="AX70" s="11">
        <f aca="true" t="shared" si="69" ref="AX70:AX133">COUNTIF(AG70:AW70,"&gt;1")</f>
        <v>13</v>
      </c>
      <c r="EB70" s="11">
        <v>66</v>
      </c>
      <c r="ED70" s="11">
        <f aca="true" t="shared" si="70" ref="ED70:ED133">IF(AX70&gt;=1,AB70,"")</f>
        <v>66</v>
      </c>
      <c r="EE70" s="11" t="str">
        <f aca="true" t="shared" si="71" ref="EE70:EE133">IF(AX70&gt;1,"("&amp;AA70&amp;")","("&amp;AC70&amp;")")</f>
        <v>(67)</v>
      </c>
    </row>
    <row r="71" spans="1:135" ht="15.75">
      <c r="A71" s="8" t="str">
        <f t="shared" si="25"/>
        <v>67(70)</v>
      </c>
      <c r="B71" s="9" t="s">
        <v>56</v>
      </c>
      <c r="C71" s="10" t="s">
        <v>39</v>
      </c>
      <c r="D71" s="21">
        <f t="shared" si="64"/>
        <v>1516</v>
      </c>
      <c r="E71" s="19"/>
      <c r="F71" s="15">
        <f t="shared" si="65"/>
        <v>7</v>
      </c>
      <c r="G71" s="20">
        <f t="shared" si="66"/>
        <v>108.28571428571429</v>
      </c>
      <c r="H71" s="19"/>
      <c r="I71" s="15">
        <v>313</v>
      </c>
      <c r="J71" s="15"/>
      <c r="K71" s="15">
        <v>246</v>
      </c>
      <c r="L71" s="15">
        <v>187</v>
      </c>
      <c r="M71" s="15"/>
      <c r="N71" s="15"/>
      <c r="O71" s="15"/>
      <c r="P71" s="55"/>
      <c r="Q71" s="30">
        <v>138</v>
      </c>
      <c r="R71" s="56"/>
      <c r="S71" s="15"/>
      <c r="T71" s="15">
        <v>203</v>
      </c>
      <c r="U71" s="15">
        <v>228</v>
      </c>
      <c r="V71" s="15"/>
      <c r="W71" s="15">
        <v>201</v>
      </c>
      <c r="X71" s="15"/>
      <c r="Y71" s="25">
        <f t="shared" si="67"/>
        <v>16</v>
      </c>
      <c r="AA71" s="18">
        <v>70</v>
      </c>
      <c r="AB71" s="34">
        <f t="shared" si="26"/>
        <v>67</v>
      </c>
      <c r="AC71" s="34">
        <f t="shared" si="68"/>
        <v>67</v>
      </c>
      <c r="AG71" s="11">
        <f t="shared" si="48"/>
        <v>2</v>
      </c>
      <c r="AH71" s="11">
        <f t="shared" si="49"/>
        <v>2</v>
      </c>
      <c r="AI71" s="11">
        <f t="shared" si="50"/>
        <v>2</v>
      </c>
      <c r="AJ71" s="11">
        <f t="shared" si="51"/>
        <v>3</v>
      </c>
      <c r="AK71" s="11">
        <f t="shared" si="52"/>
        <v>2</v>
      </c>
      <c r="AL71" s="11">
        <f t="shared" si="53"/>
        <v>1</v>
      </c>
      <c r="AM71" s="11">
        <f t="shared" si="54"/>
        <v>1</v>
      </c>
      <c r="AN71" s="11">
        <f t="shared" si="55"/>
        <v>1</v>
      </c>
      <c r="AO71" s="11">
        <f t="shared" si="56"/>
        <v>2</v>
      </c>
      <c r="AP71" s="11">
        <f t="shared" si="57"/>
        <v>2</v>
      </c>
      <c r="AQ71" s="11">
        <f t="shared" si="58"/>
        <v>1</v>
      </c>
      <c r="AR71" s="11">
        <f t="shared" si="59"/>
        <v>2</v>
      </c>
      <c r="AS71" s="11">
        <f t="shared" si="60"/>
        <v>3</v>
      </c>
      <c r="AT71" s="11">
        <f t="shared" si="61"/>
        <v>2</v>
      </c>
      <c r="AU71" s="11">
        <f t="shared" si="62"/>
        <v>2</v>
      </c>
      <c r="AV71" s="11">
        <f t="shared" si="63"/>
        <v>2</v>
      </c>
      <c r="AX71" s="11">
        <f t="shared" si="69"/>
        <v>12</v>
      </c>
      <c r="EB71" s="11">
        <v>67</v>
      </c>
      <c r="ED71" s="11">
        <f t="shared" si="70"/>
        <v>67</v>
      </c>
      <c r="EE71" s="11" t="str">
        <f t="shared" si="71"/>
        <v>(70)</v>
      </c>
    </row>
    <row r="72" spans="1:135" ht="15.75">
      <c r="A72" s="8" t="str">
        <f t="shared" si="25"/>
        <v>68(64)</v>
      </c>
      <c r="B72" s="9" t="s">
        <v>93</v>
      </c>
      <c r="C72" s="10" t="s">
        <v>41</v>
      </c>
      <c r="D72" s="21">
        <f t="shared" si="64"/>
        <v>1479</v>
      </c>
      <c r="E72" s="19"/>
      <c r="F72" s="15">
        <f t="shared" si="65"/>
        <v>10</v>
      </c>
      <c r="G72" s="20">
        <f t="shared" si="66"/>
        <v>73.95</v>
      </c>
      <c r="H72" s="19"/>
      <c r="I72" s="15">
        <v>108</v>
      </c>
      <c r="J72" s="15">
        <v>224</v>
      </c>
      <c r="K72" s="15">
        <v>158</v>
      </c>
      <c r="L72" s="15">
        <v>126</v>
      </c>
      <c r="M72" s="15">
        <v>145</v>
      </c>
      <c r="N72" s="15"/>
      <c r="O72" s="15">
        <v>187</v>
      </c>
      <c r="P72" s="55"/>
      <c r="Q72" s="30"/>
      <c r="R72" s="56">
        <v>117</v>
      </c>
      <c r="S72" s="15">
        <v>133</v>
      </c>
      <c r="T72" s="15">
        <v>141</v>
      </c>
      <c r="U72" s="15">
        <v>140</v>
      </c>
      <c r="V72" s="15"/>
      <c r="W72" s="15"/>
      <c r="X72" s="15"/>
      <c r="Y72" s="25">
        <f t="shared" si="67"/>
        <v>16</v>
      </c>
      <c r="AA72" s="18">
        <v>64</v>
      </c>
      <c r="AB72" s="34">
        <f t="shared" si="26"/>
        <v>68</v>
      </c>
      <c r="AC72" s="34">
        <f t="shared" si="68"/>
        <v>68</v>
      </c>
      <c r="AG72" s="11">
        <f t="shared" si="48"/>
        <v>2</v>
      </c>
      <c r="AH72" s="11">
        <f t="shared" si="49"/>
        <v>3</v>
      </c>
      <c r="AI72" s="11">
        <f t="shared" si="50"/>
        <v>3</v>
      </c>
      <c r="AJ72" s="11">
        <f t="shared" si="51"/>
        <v>3</v>
      </c>
      <c r="AK72" s="11">
        <f t="shared" si="52"/>
        <v>3</v>
      </c>
      <c r="AL72" s="11">
        <f t="shared" si="53"/>
        <v>2</v>
      </c>
      <c r="AM72" s="11">
        <f t="shared" si="54"/>
        <v>2</v>
      </c>
      <c r="AN72" s="11">
        <f t="shared" si="55"/>
        <v>2</v>
      </c>
      <c r="AO72" s="11">
        <f t="shared" si="56"/>
        <v>1</v>
      </c>
      <c r="AP72" s="11">
        <f t="shared" si="57"/>
        <v>2</v>
      </c>
      <c r="AQ72" s="11">
        <f t="shared" si="58"/>
        <v>3</v>
      </c>
      <c r="AR72" s="11">
        <f t="shared" si="59"/>
        <v>3</v>
      </c>
      <c r="AS72" s="11">
        <f t="shared" si="60"/>
        <v>3</v>
      </c>
      <c r="AT72" s="11">
        <f t="shared" si="61"/>
        <v>2</v>
      </c>
      <c r="AU72" s="11">
        <f t="shared" si="62"/>
        <v>1</v>
      </c>
      <c r="AV72" s="11">
        <f t="shared" si="63"/>
        <v>1</v>
      </c>
      <c r="AX72" s="11">
        <f t="shared" si="69"/>
        <v>13</v>
      </c>
      <c r="EB72" s="11">
        <v>68</v>
      </c>
      <c r="ED72" s="11">
        <f t="shared" si="70"/>
        <v>68</v>
      </c>
      <c r="EE72" s="11" t="str">
        <f t="shared" si="71"/>
        <v>(64)</v>
      </c>
    </row>
    <row r="73" spans="1:135" ht="15.75">
      <c r="A73" s="8" t="str">
        <f t="shared" si="25"/>
        <v>69(65)</v>
      </c>
      <c r="B73" s="9" t="s">
        <v>198</v>
      </c>
      <c r="C73" s="10" t="s">
        <v>199</v>
      </c>
      <c r="D73" s="21">
        <f t="shared" si="64"/>
        <v>1450</v>
      </c>
      <c r="E73" s="19"/>
      <c r="F73" s="15">
        <f t="shared" si="65"/>
        <v>10</v>
      </c>
      <c r="G73" s="20">
        <f t="shared" si="66"/>
        <v>72.5</v>
      </c>
      <c r="H73" s="19"/>
      <c r="I73" s="15">
        <v>93</v>
      </c>
      <c r="J73" s="15"/>
      <c r="K73" s="15">
        <v>97</v>
      </c>
      <c r="L73" s="15"/>
      <c r="M73" s="15">
        <v>149</v>
      </c>
      <c r="N73" s="15"/>
      <c r="O73" s="15">
        <v>167</v>
      </c>
      <c r="P73" s="55"/>
      <c r="Q73" s="30">
        <v>131</v>
      </c>
      <c r="R73" s="56">
        <v>191</v>
      </c>
      <c r="S73" s="15">
        <v>130</v>
      </c>
      <c r="T73" s="15">
        <v>150</v>
      </c>
      <c r="U73" s="15">
        <v>160</v>
      </c>
      <c r="V73" s="15"/>
      <c r="W73" s="15">
        <v>182</v>
      </c>
      <c r="X73" s="15"/>
      <c r="Y73" s="25">
        <f t="shared" si="67"/>
        <v>16</v>
      </c>
      <c r="AA73" s="18">
        <v>65</v>
      </c>
      <c r="AB73" s="34">
        <f t="shared" si="26"/>
        <v>69</v>
      </c>
      <c r="AC73" s="34">
        <f t="shared" si="68"/>
        <v>69</v>
      </c>
      <c r="AG73" s="11">
        <f t="shared" si="48"/>
        <v>2</v>
      </c>
      <c r="AH73" s="11">
        <f t="shared" si="49"/>
        <v>2</v>
      </c>
      <c r="AI73" s="11">
        <f t="shared" si="50"/>
        <v>2</v>
      </c>
      <c r="AJ73" s="11">
        <f t="shared" si="51"/>
        <v>2</v>
      </c>
      <c r="AK73" s="11">
        <f t="shared" si="52"/>
        <v>2</v>
      </c>
      <c r="AL73" s="11">
        <f t="shared" si="53"/>
        <v>2</v>
      </c>
      <c r="AM73" s="11">
        <f t="shared" si="54"/>
        <v>2</v>
      </c>
      <c r="AN73" s="11">
        <f t="shared" si="55"/>
        <v>2</v>
      </c>
      <c r="AO73" s="11">
        <f t="shared" si="56"/>
        <v>2</v>
      </c>
      <c r="AP73" s="11">
        <f t="shared" si="57"/>
        <v>3</v>
      </c>
      <c r="AQ73" s="11">
        <f t="shared" si="58"/>
        <v>3</v>
      </c>
      <c r="AR73" s="11">
        <f t="shared" si="59"/>
        <v>3</v>
      </c>
      <c r="AS73" s="11">
        <f t="shared" si="60"/>
        <v>3</v>
      </c>
      <c r="AT73" s="11">
        <f t="shared" si="61"/>
        <v>2</v>
      </c>
      <c r="AU73" s="11">
        <f t="shared" si="62"/>
        <v>2</v>
      </c>
      <c r="AV73" s="11">
        <f t="shared" si="63"/>
        <v>2</v>
      </c>
      <c r="AX73" s="11">
        <f t="shared" si="69"/>
        <v>16</v>
      </c>
      <c r="EB73" s="11">
        <v>69</v>
      </c>
      <c r="ED73" s="11">
        <f t="shared" si="70"/>
        <v>69</v>
      </c>
      <c r="EE73" s="11" t="str">
        <f t="shared" si="71"/>
        <v>(65)</v>
      </c>
    </row>
    <row r="74" spans="1:135" ht="15.75">
      <c r="A74" s="8" t="str">
        <f aca="true" t="shared" si="72" ref="A74:A137">ED74&amp;EE74</f>
        <v>70(68)</v>
      </c>
      <c r="B74" s="9" t="s">
        <v>123</v>
      </c>
      <c r="C74" s="10" t="s">
        <v>99</v>
      </c>
      <c r="D74" s="21">
        <f t="shared" si="64"/>
        <v>1437</v>
      </c>
      <c r="E74" s="19"/>
      <c r="F74" s="15">
        <f t="shared" si="65"/>
        <v>7</v>
      </c>
      <c r="G74" s="20">
        <f t="shared" si="66"/>
        <v>102.64285714285714</v>
      </c>
      <c r="H74" s="19"/>
      <c r="I74" s="15">
        <v>238</v>
      </c>
      <c r="J74" s="15">
        <v>250</v>
      </c>
      <c r="K74" s="15">
        <v>246</v>
      </c>
      <c r="L74" s="15"/>
      <c r="M74" s="15">
        <v>168</v>
      </c>
      <c r="N74" s="15"/>
      <c r="O74" s="15"/>
      <c r="P74" s="55"/>
      <c r="Q74" s="30"/>
      <c r="R74" s="56">
        <v>183</v>
      </c>
      <c r="S74" s="15">
        <v>219</v>
      </c>
      <c r="T74" s="15">
        <v>133</v>
      </c>
      <c r="U74" s="15"/>
      <c r="V74" s="15"/>
      <c r="W74" s="15"/>
      <c r="X74" s="15"/>
      <c r="Y74" s="25">
        <f t="shared" si="67"/>
        <v>16</v>
      </c>
      <c r="AA74" s="18">
        <v>68</v>
      </c>
      <c r="AB74" s="34">
        <f aca="true" t="shared" si="73" ref="AB74:AB137">IF(AND(D74=D73,D74=D72,D74=D71,D74=D70),ROW($A66:$IV66),IF(AND(D74=D73,D74=D72,D74=D71),ROW($A67:$IV67),IF(AND(D74=D73,D74=D72),ROW($A68:$IV68),IF(D74=D73,ROW($A69:$IV69),IF(D74&gt;1,ROW($A70:$IV70),"-")))))</f>
        <v>70</v>
      </c>
      <c r="AC74" s="34">
        <f t="shared" si="68"/>
        <v>70</v>
      </c>
      <c r="AG74" s="11">
        <f t="shared" si="48"/>
        <v>2</v>
      </c>
      <c r="AH74" s="11">
        <f t="shared" si="49"/>
        <v>3</v>
      </c>
      <c r="AI74" s="11">
        <f t="shared" si="50"/>
        <v>3</v>
      </c>
      <c r="AJ74" s="11">
        <f t="shared" si="51"/>
        <v>2</v>
      </c>
      <c r="AK74" s="11">
        <f t="shared" si="52"/>
        <v>2</v>
      </c>
      <c r="AL74" s="11">
        <f t="shared" si="53"/>
        <v>2</v>
      </c>
      <c r="AM74" s="11">
        <f t="shared" si="54"/>
        <v>1</v>
      </c>
      <c r="AN74" s="11">
        <f t="shared" si="55"/>
        <v>1</v>
      </c>
      <c r="AO74" s="11">
        <f t="shared" si="56"/>
        <v>1</v>
      </c>
      <c r="AP74" s="11">
        <f t="shared" si="57"/>
        <v>2</v>
      </c>
      <c r="AQ74" s="11">
        <f t="shared" si="58"/>
        <v>3</v>
      </c>
      <c r="AR74" s="11">
        <f t="shared" si="59"/>
        <v>3</v>
      </c>
      <c r="AS74" s="11">
        <f t="shared" si="60"/>
        <v>2</v>
      </c>
      <c r="AT74" s="11">
        <f t="shared" si="61"/>
        <v>1</v>
      </c>
      <c r="AU74" s="11">
        <f t="shared" si="62"/>
        <v>1</v>
      </c>
      <c r="AV74" s="11">
        <f t="shared" si="63"/>
        <v>1</v>
      </c>
      <c r="AX74" s="11">
        <f t="shared" si="69"/>
        <v>10</v>
      </c>
      <c r="EB74" s="11">
        <v>70</v>
      </c>
      <c r="ED74" s="11">
        <f t="shared" si="70"/>
        <v>70</v>
      </c>
      <c r="EE74" s="11" t="str">
        <f t="shared" si="71"/>
        <v>(68)</v>
      </c>
    </row>
    <row r="75" spans="1:135" ht="15.75">
      <c r="A75" s="8" t="str">
        <f t="shared" si="72"/>
        <v>71(73)</v>
      </c>
      <c r="B75" s="9" t="s">
        <v>162</v>
      </c>
      <c r="C75" s="10" t="s">
        <v>50</v>
      </c>
      <c r="D75" s="21">
        <f t="shared" si="64"/>
        <v>1409</v>
      </c>
      <c r="E75" s="19"/>
      <c r="F75" s="15">
        <f t="shared" si="65"/>
        <v>10</v>
      </c>
      <c r="G75" s="20">
        <f t="shared" si="66"/>
        <v>70.45</v>
      </c>
      <c r="H75" s="19"/>
      <c r="I75" s="15">
        <v>171</v>
      </c>
      <c r="J75" s="15"/>
      <c r="K75" s="15">
        <v>91</v>
      </c>
      <c r="L75" s="15">
        <v>206</v>
      </c>
      <c r="M75" s="15">
        <v>129</v>
      </c>
      <c r="N75" s="15"/>
      <c r="O75" s="15">
        <v>164</v>
      </c>
      <c r="P75" s="55"/>
      <c r="Q75" s="30">
        <v>185</v>
      </c>
      <c r="R75" s="56"/>
      <c r="S75" s="15">
        <v>90</v>
      </c>
      <c r="T75" s="15">
        <v>139</v>
      </c>
      <c r="U75" s="15">
        <v>140</v>
      </c>
      <c r="V75" s="15"/>
      <c r="W75" s="15">
        <v>94</v>
      </c>
      <c r="X75" s="15"/>
      <c r="Y75" s="25">
        <f t="shared" si="67"/>
        <v>16</v>
      </c>
      <c r="AA75" s="18">
        <v>73</v>
      </c>
      <c r="AB75" s="34">
        <f t="shared" si="73"/>
        <v>71</v>
      </c>
      <c r="AC75" s="34">
        <f t="shared" si="68"/>
        <v>71</v>
      </c>
      <c r="AG75" s="11">
        <f t="shared" si="48"/>
        <v>2</v>
      </c>
      <c r="AH75" s="11">
        <f t="shared" si="49"/>
        <v>2</v>
      </c>
      <c r="AI75" s="11">
        <f t="shared" si="50"/>
        <v>2</v>
      </c>
      <c r="AJ75" s="11">
        <f t="shared" si="51"/>
        <v>3</v>
      </c>
      <c r="AK75" s="11">
        <f t="shared" si="52"/>
        <v>3</v>
      </c>
      <c r="AL75" s="11">
        <f t="shared" si="53"/>
        <v>2</v>
      </c>
      <c r="AM75" s="11">
        <f t="shared" si="54"/>
        <v>2</v>
      </c>
      <c r="AN75" s="11">
        <f t="shared" si="55"/>
        <v>2</v>
      </c>
      <c r="AO75" s="11">
        <f t="shared" si="56"/>
        <v>2</v>
      </c>
      <c r="AP75" s="11">
        <f t="shared" si="57"/>
        <v>2</v>
      </c>
      <c r="AQ75" s="11">
        <f t="shared" si="58"/>
        <v>2</v>
      </c>
      <c r="AR75" s="11">
        <f t="shared" si="59"/>
        <v>3</v>
      </c>
      <c r="AS75" s="11">
        <f t="shared" si="60"/>
        <v>3</v>
      </c>
      <c r="AT75" s="11">
        <f t="shared" si="61"/>
        <v>2</v>
      </c>
      <c r="AU75" s="11">
        <f t="shared" si="62"/>
        <v>2</v>
      </c>
      <c r="AV75" s="11">
        <f t="shared" si="63"/>
        <v>2</v>
      </c>
      <c r="AX75" s="11">
        <f t="shared" si="69"/>
        <v>16</v>
      </c>
      <c r="EB75" s="11">
        <v>71</v>
      </c>
      <c r="ED75" s="11">
        <f t="shared" si="70"/>
        <v>71</v>
      </c>
      <c r="EE75" s="11" t="str">
        <f t="shared" si="71"/>
        <v>(73)</v>
      </c>
    </row>
    <row r="76" spans="1:135" ht="15.75">
      <c r="A76" s="8" t="str">
        <f t="shared" si="72"/>
        <v>72(78)</v>
      </c>
      <c r="B76" s="42" t="s">
        <v>152</v>
      </c>
      <c r="C76" s="10" t="s">
        <v>60</v>
      </c>
      <c r="D76" s="21">
        <f t="shared" si="64"/>
        <v>1355</v>
      </c>
      <c r="E76" s="19"/>
      <c r="F76" s="15">
        <f t="shared" si="65"/>
        <v>7</v>
      </c>
      <c r="G76" s="20">
        <f t="shared" si="66"/>
        <v>96.78571428571429</v>
      </c>
      <c r="H76" s="19"/>
      <c r="I76" s="15"/>
      <c r="J76" s="15"/>
      <c r="K76" s="15">
        <v>208</v>
      </c>
      <c r="L76" s="15">
        <v>125</v>
      </c>
      <c r="M76" s="15"/>
      <c r="N76" s="15"/>
      <c r="O76" s="15"/>
      <c r="P76" s="55"/>
      <c r="Q76" s="30"/>
      <c r="R76" s="56">
        <v>180</v>
      </c>
      <c r="S76" s="15">
        <v>208</v>
      </c>
      <c r="T76" s="15">
        <v>237</v>
      </c>
      <c r="U76" s="15"/>
      <c r="V76" s="15"/>
      <c r="W76" s="15">
        <v>170</v>
      </c>
      <c r="X76" s="15">
        <v>227</v>
      </c>
      <c r="Y76" s="25">
        <f t="shared" si="67"/>
        <v>16</v>
      </c>
      <c r="AA76" s="18">
        <v>78</v>
      </c>
      <c r="AB76" s="34">
        <f t="shared" si="73"/>
        <v>72</v>
      </c>
      <c r="AC76" s="34">
        <f t="shared" si="68"/>
        <v>72</v>
      </c>
      <c r="AG76" s="11">
        <f t="shared" si="48"/>
        <v>1</v>
      </c>
      <c r="AH76" s="11">
        <f t="shared" si="49"/>
        <v>1</v>
      </c>
      <c r="AI76" s="11">
        <f t="shared" si="50"/>
        <v>2</v>
      </c>
      <c r="AJ76" s="11">
        <f t="shared" si="51"/>
        <v>3</v>
      </c>
      <c r="AK76" s="11">
        <f t="shared" si="52"/>
        <v>2</v>
      </c>
      <c r="AL76" s="11">
        <f t="shared" si="53"/>
        <v>1</v>
      </c>
      <c r="AM76" s="11">
        <f t="shared" si="54"/>
        <v>1</v>
      </c>
      <c r="AN76" s="11">
        <f t="shared" si="55"/>
        <v>1</v>
      </c>
      <c r="AO76" s="11">
        <f t="shared" si="56"/>
        <v>1</v>
      </c>
      <c r="AP76" s="11">
        <f t="shared" si="57"/>
        <v>2</v>
      </c>
      <c r="AQ76" s="11">
        <f t="shared" si="58"/>
        <v>3</v>
      </c>
      <c r="AR76" s="11">
        <f t="shared" si="59"/>
        <v>3</v>
      </c>
      <c r="AS76" s="11">
        <f t="shared" si="60"/>
        <v>2</v>
      </c>
      <c r="AT76" s="11">
        <f t="shared" si="61"/>
        <v>1</v>
      </c>
      <c r="AU76" s="11">
        <f t="shared" si="62"/>
        <v>2</v>
      </c>
      <c r="AV76" s="11">
        <f t="shared" si="63"/>
        <v>3</v>
      </c>
      <c r="AX76" s="11">
        <f t="shared" si="69"/>
        <v>9</v>
      </c>
      <c r="EB76" s="11">
        <v>72</v>
      </c>
      <c r="ED76" s="11">
        <f t="shared" si="70"/>
        <v>72</v>
      </c>
      <c r="EE76" s="11" t="str">
        <f t="shared" si="71"/>
        <v>(78)</v>
      </c>
    </row>
    <row r="77" spans="1:135" ht="15.75">
      <c r="A77" s="8" t="str">
        <f t="shared" si="72"/>
        <v>73(74)</v>
      </c>
      <c r="B77" s="9" t="s">
        <v>122</v>
      </c>
      <c r="C77" s="36" t="s">
        <v>182</v>
      </c>
      <c r="D77" s="21">
        <f t="shared" si="64"/>
        <v>1347</v>
      </c>
      <c r="E77" s="19"/>
      <c r="F77" s="15">
        <f t="shared" si="65"/>
        <v>6</v>
      </c>
      <c r="G77" s="20">
        <f t="shared" si="66"/>
        <v>112.25</v>
      </c>
      <c r="H77" s="19"/>
      <c r="I77" s="15"/>
      <c r="J77" s="15">
        <v>246</v>
      </c>
      <c r="K77" s="15">
        <v>242</v>
      </c>
      <c r="L77" s="15">
        <v>204</v>
      </c>
      <c r="M77" s="15"/>
      <c r="N77" s="15">
        <v>246</v>
      </c>
      <c r="O77" s="15"/>
      <c r="P77" s="55">
        <v>252</v>
      </c>
      <c r="Q77" s="30"/>
      <c r="R77" s="56">
        <v>157</v>
      </c>
      <c r="S77" s="15"/>
      <c r="T77" s="15"/>
      <c r="U77" s="15"/>
      <c r="V77" s="15"/>
      <c r="W77" s="15"/>
      <c r="X77" s="15"/>
      <c r="Y77" s="25">
        <f t="shared" si="67"/>
        <v>16</v>
      </c>
      <c r="AA77" s="18">
        <v>74</v>
      </c>
      <c r="AB77" s="34">
        <f t="shared" si="73"/>
        <v>73</v>
      </c>
      <c r="AC77" s="34">
        <f t="shared" si="68"/>
        <v>73</v>
      </c>
      <c r="AG77" s="11">
        <f t="shared" si="48"/>
        <v>1</v>
      </c>
      <c r="AH77" s="11">
        <f t="shared" si="49"/>
        <v>2</v>
      </c>
      <c r="AI77" s="11">
        <f t="shared" si="50"/>
        <v>3</v>
      </c>
      <c r="AJ77" s="11">
        <f t="shared" si="51"/>
        <v>3</v>
      </c>
      <c r="AK77" s="11">
        <f t="shared" si="52"/>
        <v>2</v>
      </c>
      <c r="AL77" s="11">
        <f t="shared" si="53"/>
        <v>2</v>
      </c>
      <c r="AM77" s="11">
        <f t="shared" si="54"/>
        <v>2</v>
      </c>
      <c r="AN77" s="11">
        <f t="shared" si="55"/>
        <v>2</v>
      </c>
      <c r="AO77" s="11">
        <f t="shared" si="56"/>
        <v>2</v>
      </c>
      <c r="AP77" s="11">
        <f t="shared" si="57"/>
        <v>2</v>
      </c>
      <c r="AQ77" s="11">
        <f t="shared" si="58"/>
        <v>2</v>
      </c>
      <c r="AR77" s="11">
        <f t="shared" si="59"/>
        <v>1</v>
      </c>
      <c r="AS77" s="11">
        <f t="shared" si="60"/>
        <v>1</v>
      </c>
      <c r="AT77" s="11">
        <f t="shared" si="61"/>
        <v>1</v>
      </c>
      <c r="AU77" s="11">
        <f t="shared" si="62"/>
        <v>1</v>
      </c>
      <c r="AV77" s="11">
        <f t="shared" si="63"/>
        <v>1</v>
      </c>
      <c r="AX77" s="11">
        <f t="shared" si="69"/>
        <v>10</v>
      </c>
      <c r="EB77" s="11">
        <v>73</v>
      </c>
      <c r="ED77" s="11">
        <f t="shared" si="70"/>
        <v>73</v>
      </c>
      <c r="EE77" s="11" t="str">
        <f t="shared" si="71"/>
        <v>(74)</v>
      </c>
    </row>
    <row r="78" spans="1:135" ht="15.75">
      <c r="A78" s="8" t="str">
        <f t="shared" si="72"/>
        <v>74(72)</v>
      </c>
      <c r="B78" s="9" t="s">
        <v>88</v>
      </c>
      <c r="C78" s="10" t="s">
        <v>41</v>
      </c>
      <c r="D78" s="21">
        <f t="shared" si="64"/>
        <v>1345</v>
      </c>
      <c r="E78" s="19"/>
      <c r="F78" s="15">
        <f t="shared" si="65"/>
        <v>8</v>
      </c>
      <c r="G78" s="20">
        <f t="shared" si="66"/>
        <v>84.0625</v>
      </c>
      <c r="H78" s="19"/>
      <c r="I78" s="15">
        <v>167</v>
      </c>
      <c r="J78" s="15">
        <v>209</v>
      </c>
      <c r="K78" s="15">
        <v>147</v>
      </c>
      <c r="L78" s="15"/>
      <c r="M78" s="15">
        <v>198</v>
      </c>
      <c r="N78" s="15"/>
      <c r="O78" s="15">
        <v>153</v>
      </c>
      <c r="P78" s="55"/>
      <c r="Q78" s="30">
        <v>282</v>
      </c>
      <c r="R78" s="56"/>
      <c r="S78" s="15"/>
      <c r="T78" s="15">
        <v>50</v>
      </c>
      <c r="U78" s="15"/>
      <c r="V78" s="15"/>
      <c r="W78" s="15"/>
      <c r="X78" s="15">
        <v>139</v>
      </c>
      <c r="Y78" s="25">
        <f t="shared" si="67"/>
        <v>16</v>
      </c>
      <c r="AA78" s="18">
        <v>72</v>
      </c>
      <c r="AB78" s="34">
        <f t="shared" si="73"/>
        <v>74</v>
      </c>
      <c r="AC78" s="34">
        <f t="shared" si="68"/>
        <v>74</v>
      </c>
      <c r="AG78" s="11">
        <f t="shared" si="48"/>
        <v>2</v>
      </c>
      <c r="AH78" s="11">
        <f t="shared" si="49"/>
        <v>3</v>
      </c>
      <c r="AI78" s="11">
        <f t="shared" si="50"/>
        <v>3</v>
      </c>
      <c r="AJ78" s="11">
        <f t="shared" si="51"/>
        <v>2</v>
      </c>
      <c r="AK78" s="11">
        <f t="shared" si="52"/>
        <v>2</v>
      </c>
      <c r="AL78" s="11">
        <f t="shared" si="53"/>
        <v>2</v>
      </c>
      <c r="AM78" s="11">
        <f t="shared" si="54"/>
        <v>2</v>
      </c>
      <c r="AN78" s="11">
        <f t="shared" si="55"/>
        <v>2</v>
      </c>
      <c r="AO78" s="11">
        <f t="shared" si="56"/>
        <v>2</v>
      </c>
      <c r="AP78" s="11">
        <f t="shared" si="57"/>
        <v>2</v>
      </c>
      <c r="AQ78" s="11">
        <f t="shared" si="58"/>
        <v>1</v>
      </c>
      <c r="AR78" s="11">
        <f t="shared" si="59"/>
        <v>2</v>
      </c>
      <c r="AS78" s="11">
        <f t="shared" si="60"/>
        <v>2</v>
      </c>
      <c r="AT78" s="11">
        <f t="shared" si="61"/>
        <v>1</v>
      </c>
      <c r="AU78" s="11">
        <f t="shared" si="62"/>
        <v>1</v>
      </c>
      <c r="AV78" s="11">
        <f t="shared" si="63"/>
        <v>2</v>
      </c>
      <c r="AX78" s="11">
        <f t="shared" si="69"/>
        <v>13</v>
      </c>
      <c r="EB78" s="11">
        <v>74</v>
      </c>
      <c r="ED78" s="11">
        <f t="shared" si="70"/>
        <v>74</v>
      </c>
      <c r="EE78" s="11" t="str">
        <f t="shared" si="71"/>
        <v>(72)</v>
      </c>
    </row>
    <row r="79" spans="1:135" ht="15.75">
      <c r="A79" s="8" t="str">
        <f t="shared" si="72"/>
        <v>75(81)</v>
      </c>
      <c r="B79" s="9" t="s">
        <v>197</v>
      </c>
      <c r="C79" s="10" t="s">
        <v>60</v>
      </c>
      <c r="D79" s="21">
        <f t="shared" si="64"/>
        <v>1319</v>
      </c>
      <c r="E79" s="19"/>
      <c r="F79" s="15">
        <f t="shared" si="65"/>
        <v>9</v>
      </c>
      <c r="G79" s="20">
        <f t="shared" si="66"/>
        <v>73.27777777777777</v>
      </c>
      <c r="H79" s="19"/>
      <c r="I79" s="15">
        <v>89</v>
      </c>
      <c r="J79" s="15">
        <v>102</v>
      </c>
      <c r="K79" s="15">
        <v>225</v>
      </c>
      <c r="L79" s="15"/>
      <c r="M79" s="15">
        <v>149</v>
      </c>
      <c r="N79" s="15"/>
      <c r="O79" s="15">
        <v>101</v>
      </c>
      <c r="P79" s="55"/>
      <c r="Q79" s="30"/>
      <c r="R79" s="56"/>
      <c r="S79" s="15">
        <v>165</v>
      </c>
      <c r="T79" s="15">
        <v>123</v>
      </c>
      <c r="U79" s="15"/>
      <c r="V79" s="15"/>
      <c r="W79" s="15">
        <v>187</v>
      </c>
      <c r="X79" s="15">
        <v>178</v>
      </c>
      <c r="Y79" s="25">
        <f t="shared" si="67"/>
        <v>16</v>
      </c>
      <c r="AA79" s="18">
        <v>81</v>
      </c>
      <c r="AB79" s="34">
        <f t="shared" si="73"/>
        <v>75</v>
      </c>
      <c r="AC79" s="34">
        <f t="shared" si="68"/>
        <v>75</v>
      </c>
      <c r="AG79" s="11">
        <f t="shared" si="48"/>
        <v>2</v>
      </c>
      <c r="AH79" s="11">
        <f t="shared" si="49"/>
        <v>3</v>
      </c>
      <c r="AI79" s="11">
        <f t="shared" si="50"/>
        <v>3</v>
      </c>
      <c r="AJ79" s="11">
        <f t="shared" si="51"/>
        <v>2</v>
      </c>
      <c r="AK79" s="11">
        <f t="shared" si="52"/>
        <v>2</v>
      </c>
      <c r="AL79" s="11">
        <f t="shared" si="53"/>
        <v>2</v>
      </c>
      <c r="AM79" s="11">
        <f t="shared" si="54"/>
        <v>2</v>
      </c>
      <c r="AN79" s="11">
        <f t="shared" si="55"/>
        <v>2</v>
      </c>
      <c r="AO79" s="11">
        <f t="shared" si="56"/>
        <v>1</v>
      </c>
      <c r="AP79" s="11">
        <f t="shared" si="57"/>
        <v>1</v>
      </c>
      <c r="AQ79" s="11">
        <f t="shared" si="58"/>
        <v>2</v>
      </c>
      <c r="AR79" s="11">
        <f t="shared" si="59"/>
        <v>3</v>
      </c>
      <c r="AS79" s="11">
        <f t="shared" si="60"/>
        <v>2</v>
      </c>
      <c r="AT79" s="11">
        <f t="shared" si="61"/>
        <v>1</v>
      </c>
      <c r="AU79" s="11">
        <f t="shared" si="62"/>
        <v>2</v>
      </c>
      <c r="AV79" s="11">
        <f t="shared" si="63"/>
        <v>3</v>
      </c>
      <c r="AX79" s="11">
        <f t="shared" si="69"/>
        <v>13</v>
      </c>
      <c r="EB79" s="11">
        <v>75</v>
      </c>
      <c r="ED79" s="11">
        <f t="shared" si="70"/>
        <v>75</v>
      </c>
      <c r="EE79" s="11" t="str">
        <f t="shared" si="71"/>
        <v>(81)</v>
      </c>
    </row>
    <row r="80" spans="1:135" ht="15.75">
      <c r="A80" s="8" t="str">
        <f t="shared" si="72"/>
        <v>76(75)</v>
      </c>
      <c r="B80" s="9" t="s">
        <v>82</v>
      </c>
      <c r="C80" s="10" t="s">
        <v>41</v>
      </c>
      <c r="D80" s="21">
        <f t="shared" si="64"/>
        <v>1292</v>
      </c>
      <c r="E80" s="19"/>
      <c r="F80" s="15">
        <f t="shared" si="65"/>
        <v>10</v>
      </c>
      <c r="G80" s="20">
        <f t="shared" si="66"/>
        <v>64.6</v>
      </c>
      <c r="H80" s="19"/>
      <c r="I80" s="15">
        <v>106</v>
      </c>
      <c r="J80" s="15">
        <v>177</v>
      </c>
      <c r="K80" s="15">
        <v>232</v>
      </c>
      <c r="L80" s="15"/>
      <c r="M80" s="15"/>
      <c r="N80" s="15">
        <v>71</v>
      </c>
      <c r="O80" s="15"/>
      <c r="P80" s="55"/>
      <c r="Q80" s="30">
        <v>173</v>
      </c>
      <c r="R80" s="56">
        <v>132</v>
      </c>
      <c r="S80" s="15">
        <v>122</v>
      </c>
      <c r="T80" s="15">
        <v>94</v>
      </c>
      <c r="U80" s="15"/>
      <c r="V80" s="15"/>
      <c r="W80" s="15">
        <v>54</v>
      </c>
      <c r="X80" s="15">
        <v>131</v>
      </c>
      <c r="Y80" s="25">
        <f t="shared" si="67"/>
        <v>16</v>
      </c>
      <c r="AA80" s="18">
        <v>75</v>
      </c>
      <c r="AB80" s="34">
        <f t="shared" si="73"/>
        <v>76</v>
      </c>
      <c r="AC80" s="34">
        <f t="shared" si="68"/>
        <v>76</v>
      </c>
      <c r="AG80" s="11">
        <f t="shared" si="48"/>
        <v>2</v>
      </c>
      <c r="AH80" s="11">
        <f t="shared" si="49"/>
        <v>3</v>
      </c>
      <c r="AI80" s="11">
        <f t="shared" si="50"/>
        <v>3</v>
      </c>
      <c r="AJ80" s="11">
        <f t="shared" si="51"/>
        <v>2</v>
      </c>
      <c r="AK80" s="11">
        <f t="shared" si="52"/>
        <v>1</v>
      </c>
      <c r="AL80" s="11">
        <f t="shared" si="53"/>
        <v>2</v>
      </c>
      <c r="AM80" s="11">
        <f t="shared" si="54"/>
        <v>2</v>
      </c>
      <c r="AN80" s="11">
        <f t="shared" si="55"/>
        <v>1</v>
      </c>
      <c r="AO80" s="11">
        <f t="shared" si="56"/>
        <v>2</v>
      </c>
      <c r="AP80" s="11">
        <f t="shared" si="57"/>
        <v>3</v>
      </c>
      <c r="AQ80" s="11">
        <f t="shared" si="58"/>
        <v>3</v>
      </c>
      <c r="AR80" s="11">
        <f t="shared" si="59"/>
        <v>3</v>
      </c>
      <c r="AS80" s="11">
        <f t="shared" si="60"/>
        <v>2</v>
      </c>
      <c r="AT80" s="11">
        <f t="shared" si="61"/>
        <v>1</v>
      </c>
      <c r="AU80" s="11">
        <f t="shared" si="62"/>
        <v>2</v>
      </c>
      <c r="AV80" s="11">
        <f t="shared" si="63"/>
        <v>3</v>
      </c>
      <c r="AX80" s="11">
        <f t="shared" si="69"/>
        <v>13</v>
      </c>
      <c r="EB80" s="11">
        <v>76</v>
      </c>
      <c r="ED80" s="11">
        <f t="shared" si="70"/>
        <v>76</v>
      </c>
      <c r="EE80" s="11" t="str">
        <f t="shared" si="71"/>
        <v>(75)</v>
      </c>
    </row>
    <row r="81" spans="1:135" ht="15.75">
      <c r="A81" s="8" t="str">
        <f t="shared" si="72"/>
        <v>77(79)</v>
      </c>
      <c r="B81" s="9" t="s">
        <v>85</v>
      </c>
      <c r="C81" s="10" t="s">
        <v>41</v>
      </c>
      <c r="D81" s="21">
        <f t="shared" si="64"/>
        <v>1277</v>
      </c>
      <c r="E81" s="19"/>
      <c r="F81" s="15">
        <f t="shared" si="65"/>
        <v>7</v>
      </c>
      <c r="G81" s="20">
        <f t="shared" si="66"/>
        <v>91.21428571428571</v>
      </c>
      <c r="H81" s="19"/>
      <c r="I81" s="15">
        <v>198</v>
      </c>
      <c r="J81" s="15">
        <v>199</v>
      </c>
      <c r="K81" s="15">
        <v>209</v>
      </c>
      <c r="L81" s="15"/>
      <c r="M81" s="15"/>
      <c r="N81" s="15"/>
      <c r="O81" s="15">
        <v>169</v>
      </c>
      <c r="P81" s="55"/>
      <c r="Q81" s="30"/>
      <c r="R81" s="56">
        <v>184</v>
      </c>
      <c r="S81" s="15">
        <v>140</v>
      </c>
      <c r="T81" s="15"/>
      <c r="U81" s="15"/>
      <c r="V81" s="15"/>
      <c r="W81" s="15"/>
      <c r="X81" s="15">
        <v>178</v>
      </c>
      <c r="Y81" s="25">
        <f t="shared" si="67"/>
        <v>16</v>
      </c>
      <c r="AA81" s="18">
        <v>79</v>
      </c>
      <c r="AB81" s="34">
        <f t="shared" si="73"/>
        <v>77</v>
      </c>
      <c r="AC81" s="34">
        <f t="shared" si="68"/>
        <v>77</v>
      </c>
      <c r="AG81" s="11">
        <f t="shared" si="48"/>
        <v>2</v>
      </c>
      <c r="AH81" s="11">
        <f t="shared" si="49"/>
        <v>3</v>
      </c>
      <c r="AI81" s="11">
        <f t="shared" si="50"/>
        <v>3</v>
      </c>
      <c r="AJ81" s="11">
        <f t="shared" si="51"/>
        <v>2</v>
      </c>
      <c r="AK81" s="11">
        <f t="shared" si="52"/>
        <v>1</v>
      </c>
      <c r="AL81" s="11">
        <f t="shared" si="53"/>
        <v>1</v>
      </c>
      <c r="AM81" s="11">
        <f t="shared" si="54"/>
        <v>2</v>
      </c>
      <c r="AN81" s="11">
        <f t="shared" si="55"/>
        <v>2</v>
      </c>
      <c r="AO81" s="11">
        <f t="shared" si="56"/>
        <v>1</v>
      </c>
      <c r="AP81" s="11">
        <f t="shared" si="57"/>
        <v>2</v>
      </c>
      <c r="AQ81" s="11">
        <f t="shared" si="58"/>
        <v>3</v>
      </c>
      <c r="AR81" s="11">
        <f t="shared" si="59"/>
        <v>2</v>
      </c>
      <c r="AS81" s="11">
        <f t="shared" si="60"/>
        <v>1</v>
      </c>
      <c r="AT81" s="11">
        <f t="shared" si="61"/>
        <v>1</v>
      </c>
      <c r="AU81" s="11">
        <f t="shared" si="62"/>
        <v>1</v>
      </c>
      <c r="AV81" s="11">
        <f t="shared" si="63"/>
        <v>2</v>
      </c>
      <c r="AX81" s="11">
        <f t="shared" si="69"/>
        <v>10</v>
      </c>
      <c r="EB81" s="11">
        <v>77</v>
      </c>
      <c r="ED81" s="11">
        <f t="shared" si="70"/>
        <v>77</v>
      </c>
      <c r="EE81" s="11" t="str">
        <f t="shared" si="71"/>
        <v>(79)</v>
      </c>
    </row>
    <row r="82" spans="1:135" ht="15.75">
      <c r="A82" s="8" t="str">
        <f t="shared" si="72"/>
        <v>77(86)</v>
      </c>
      <c r="B82" s="9" t="s">
        <v>229</v>
      </c>
      <c r="C82" s="10" t="s">
        <v>199</v>
      </c>
      <c r="D82" s="21">
        <f t="shared" si="64"/>
        <v>1277</v>
      </c>
      <c r="E82" s="19"/>
      <c r="F82" s="15">
        <f t="shared" si="65"/>
        <v>7</v>
      </c>
      <c r="G82" s="20">
        <f t="shared" si="66"/>
        <v>91.21428571428571</v>
      </c>
      <c r="H82" s="19"/>
      <c r="I82" s="15"/>
      <c r="J82" s="15"/>
      <c r="K82" s="15">
        <v>201</v>
      </c>
      <c r="L82" s="15"/>
      <c r="M82" s="15"/>
      <c r="N82" s="15"/>
      <c r="O82" s="15"/>
      <c r="P82" s="55"/>
      <c r="Q82" s="30">
        <v>220</v>
      </c>
      <c r="R82" s="56"/>
      <c r="S82" s="15">
        <v>110</v>
      </c>
      <c r="T82" s="15">
        <v>197</v>
      </c>
      <c r="U82" s="15">
        <v>183</v>
      </c>
      <c r="V82" s="15"/>
      <c r="W82" s="15">
        <v>191</v>
      </c>
      <c r="X82" s="15">
        <v>175</v>
      </c>
      <c r="Y82" s="25">
        <f t="shared" si="67"/>
        <v>16</v>
      </c>
      <c r="AA82" s="18">
        <v>86</v>
      </c>
      <c r="AB82" s="34">
        <f t="shared" si="73"/>
        <v>77</v>
      </c>
      <c r="AC82" s="34">
        <f t="shared" si="68"/>
        <v>78</v>
      </c>
      <c r="AG82" s="11">
        <f t="shared" si="48"/>
        <v>1</v>
      </c>
      <c r="AH82" s="11">
        <f t="shared" si="49"/>
        <v>1</v>
      </c>
      <c r="AI82" s="11">
        <f t="shared" si="50"/>
        <v>2</v>
      </c>
      <c r="AJ82" s="11">
        <f t="shared" si="51"/>
        <v>2</v>
      </c>
      <c r="AK82" s="11">
        <f t="shared" si="52"/>
        <v>1</v>
      </c>
      <c r="AL82" s="11">
        <f t="shared" si="53"/>
        <v>1</v>
      </c>
      <c r="AM82" s="11">
        <f t="shared" si="54"/>
        <v>1</v>
      </c>
      <c r="AN82" s="11">
        <f t="shared" si="55"/>
        <v>1</v>
      </c>
      <c r="AO82" s="11">
        <f t="shared" si="56"/>
        <v>2</v>
      </c>
      <c r="AP82" s="11">
        <f t="shared" si="57"/>
        <v>2</v>
      </c>
      <c r="AQ82" s="11">
        <f t="shared" si="58"/>
        <v>2</v>
      </c>
      <c r="AR82" s="11">
        <f t="shared" si="59"/>
        <v>3</v>
      </c>
      <c r="AS82" s="11">
        <f t="shared" si="60"/>
        <v>3</v>
      </c>
      <c r="AT82" s="11">
        <f t="shared" si="61"/>
        <v>2</v>
      </c>
      <c r="AU82" s="11">
        <f t="shared" si="62"/>
        <v>2</v>
      </c>
      <c r="AV82" s="11">
        <f t="shared" si="63"/>
        <v>3</v>
      </c>
      <c r="AX82" s="11">
        <f t="shared" si="69"/>
        <v>10</v>
      </c>
      <c r="EB82" s="11">
        <v>78</v>
      </c>
      <c r="ED82" s="11">
        <f t="shared" si="70"/>
        <v>77</v>
      </c>
      <c r="EE82" s="11" t="str">
        <f t="shared" si="71"/>
        <v>(86)</v>
      </c>
    </row>
    <row r="83" spans="1:135" ht="15.75">
      <c r="A83" s="8" t="str">
        <f t="shared" si="72"/>
        <v>79(91)</v>
      </c>
      <c r="B83" s="9" t="s">
        <v>57</v>
      </c>
      <c r="C83" s="10" t="s">
        <v>50</v>
      </c>
      <c r="D83" s="21">
        <f t="shared" si="64"/>
        <v>1255</v>
      </c>
      <c r="E83" s="19"/>
      <c r="F83" s="15">
        <f t="shared" si="65"/>
        <v>6</v>
      </c>
      <c r="G83" s="20">
        <f t="shared" si="66"/>
        <v>104.58333333333333</v>
      </c>
      <c r="H83" s="19"/>
      <c r="I83" s="15">
        <v>230</v>
      </c>
      <c r="J83" s="15"/>
      <c r="K83" s="15"/>
      <c r="L83" s="15"/>
      <c r="M83" s="15">
        <v>212</v>
      </c>
      <c r="N83" s="15"/>
      <c r="O83" s="15"/>
      <c r="P83" s="55"/>
      <c r="Q83" s="30"/>
      <c r="R83" s="56"/>
      <c r="S83" s="15">
        <v>222</v>
      </c>
      <c r="T83" s="15">
        <v>231</v>
      </c>
      <c r="U83" s="15">
        <v>145</v>
      </c>
      <c r="V83" s="15"/>
      <c r="W83" s="15"/>
      <c r="X83" s="15">
        <v>215</v>
      </c>
      <c r="Y83" s="25">
        <f t="shared" si="67"/>
        <v>16</v>
      </c>
      <c r="AA83" s="18">
        <v>91</v>
      </c>
      <c r="AB83" s="34">
        <f t="shared" si="73"/>
        <v>79</v>
      </c>
      <c r="AC83" s="34">
        <f t="shared" si="68"/>
        <v>79</v>
      </c>
      <c r="AG83" s="11">
        <f t="shared" si="48"/>
        <v>2</v>
      </c>
      <c r="AH83" s="11">
        <f t="shared" si="49"/>
        <v>2</v>
      </c>
      <c r="AI83" s="11">
        <f t="shared" si="50"/>
        <v>1</v>
      </c>
      <c r="AJ83" s="11">
        <f t="shared" si="51"/>
        <v>1</v>
      </c>
      <c r="AK83" s="11">
        <f t="shared" si="52"/>
        <v>2</v>
      </c>
      <c r="AL83" s="11">
        <f t="shared" si="53"/>
        <v>2</v>
      </c>
      <c r="AM83" s="11">
        <f t="shared" si="54"/>
        <v>1</v>
      </c>
      <c r="AN83" s="11">
        <f t="shared" si="55"/>
        <v>1</v>
      </c>
      <c r="AO83" s="11">
        <f t="shared" si="56"/>
        <v>1</v>
      </c>
      <c r="AP83" s="11">
        <f t="shared" si="57"/>
        <v>1</v>
      </c>
      <c r="AQ83" s="11">
        <f t="shared" si="58"/>
        <v>2</v>
      </c>
      <c r="AR83" s="11">
        <f t="shared" si="59"/>
        <v>3</v>
      </c>
      <c r="AS83" s="11">
        <f t="shared" si="60"/>
        <v>3</v>
      </c>
      <c r="AT83" s="11">
        <f t="shared" si="61"/>
        <v>2</v>
      </c>
      <c r="AU83" s="11">
        <f t="shared" si="62"/>
        <v>1</v>
      </c>
      <c r="AV83" s="11">
        <f t="shared" si="63"/>
        <v>2</v>
      </c>
      <c r="AX83" s="11">
        <f t="shared" si="69"/>
        <v>9</v>
      </c>
      <c r="EB83" s="11">
        <v>79</v>
      </c>
      <c r="ED83" s="11">
        <f t="shared" si="70"/>
        <v>79</v>
      </c>
      <c r="EE83" s="11" t="str">
        <f t="shared" si="71"/>
        <v>(91)</v>
      </c>
    </row>
    <row r="84" spans="1:135" ht="15.75">
      <c r="A84" s="8" t="str">
        <f t="shared" si="72"/>
        <v>80(76)</v>
      </c>
      <c r="B84" s="9" t="s">
        <v>160</v>
      </c>
      <c r="C84" s="10" t="s">
        <v>41</v>
      </c>
      <c r="D84" s="21">
        <f t="shared" si="64"/>
        <v>1219</v>
      </c>
      <c r="E84" s="19"/>
      <c r="F84" s="15">
        <f t="shared" si="65"/>
        <v>9</v>
      </c>
      <c r="G84" s="20">
        <f t="shared" si="66"/>
        <v>67.72222222222223</v>
      </c>
      <c r="H84" s="19"/>
      <c r="I84" s="15">
        <v>149</v>
      </c>
      <c r="J84" s="15"/>
      <c r="K84" s="15">
        <v>170</v>
      </c>
      <c r="L84" s="15">
        <v>175</v>
      </c>
      <c r="M84" s="15">
        <v>141</v>
      </c>
      <c r="N84" s="15">
        <v>161</v>
      </c>
      <c r="O84" s="15">
        <v>123</v>
      </c>
      <c r="P84" s="55"/>
      <c r="Q84" s="30"/>
      <c r="R84" s="56">
        <v>93</v>
      </c>
      <c r="S84" s="15"/>
      <c r="T84" s="15">
        <v>56</v>
      </c>
      <c r="U84" s="15">
        <v>151</v>
      </c>
      <c r="V84" s="15"/>
      <c r="W84" s="15"/>
      <c r="X84" s="15"/>
      <c r="Y84" s="25">
        <f t="shared" si="67"/>
        <v>16</v>
      </c>
      <c r="AA84" s="18">
        <v>76</v>
      </c>
      <c r="AB84" s="34">
        <f t="shared" si="73"/>
        <v>80</v>
      </c>
      <c r="AC84" s="34">
        <f t="shared" si="68"/>
        <v>80</v>
      </c>
      <c r="AG84" s="11">
        <f t="shared" si="48"/>
        <v>2</v>
      </c>
      <c r="AH84" s="11">
        <f t="shared" si="49"/>
        <v>2</v>
      </c>
      <c r="AI84" s="11">
        <f t="shared" si="50"/>
        <v>2</v>
      </c>
      <c r="AJ84" s="11">
        <f t="shared" si="51"/>
        <v>3</v>
      </c>
      <c r="AK84" s="11">
        <f t="shared" si="52"/>
        <v>3</v>
      </c>
      <c r="AL84" s="11">
        <f t="shared" si="53"/>
        <v>3</v>
      </c>
      <c r="AM84" s="11">
        <f t="shared" si="54"/>
        <v>3</v>
      </c>
      <c r="AN84" s="11">
        <f t="shared" si="55"/>
        <v>2</v>
      </c>
      <c r="AO84" s="11">
        <f t="shared" si="56"/>
        <v>1</v>
      </c>
      <c r="AP84" s="11">
        <f t="shared" si="57"/>
        <v>2</v>
      </c>
      <c r="AQ84" s="11">
        <f t="shared" si="58"/>
        <v>2</v>
      </c>
      <c r="AR84" s="11">
        <f t="shared" si="59"/>
        <v>2</v>
      </c>
      <c r="AS84" s="11">
        <f t="shared" si="60"/>
        <v>3</v>
      </c>
      <c r="AT84" s="11">
        <f t="shared" si="61"/>
        <v>2</v>
      </c>
      <c r="AU84" s="11">
        <f t="shared" si="62"/>
        <v>1</v>
      </c>
      <c r="AV84" s="11">
        <f t="shared" si="63"/>
        <v>1</v>
      </c>
      <c r="AX84" s="11">
        <f t="shared" si="69"/>
        <v>13</v>
      </c>
      <c r="EB84" s="11">
        <v>80</v>
      </c>
      <c r="ED84" s="11">
        <f t="shared" si="70"/>
        <v>80</v>
      </c>
      <c r="EE84" s="11" t="str">
        <f t="shared" si="71"/>
        <v>(76)</v>
      </c>
    </row>
    <row r="85" spans="1:135" ht="15.75">
      <c r="A85" s="8" t="str">
        <f t="shared" si="72"/>
        <v>81(83)</v>
      </c>
      <c r="B85" s="9" t="s">
        <v>180</v>
      </c>
      <c r="C85" s="10" t="s">
        <v>39</v>
      </c>
      <c r="D85" s="21">
        <f t="shared" si="64"/>
        <v>1204</v>
      </c>
      <c r="E85" s="19"/>
      <c r="F85" s="15">
        <f t="shared" si="65"/>
        <v>6</v>
      </c>
      <c r="G85" s="20">
        <f t="shared" si="66"/>
        <v>100.33333333333333</v>
      </c>
      <c r="H85" s="19"/>
      <c r="I85" s="15">
        <v>209</v>
      </c>
      <c r="J85" s="15"/>
      <c r="K85" s="15"/>
      <c r="L85" s="15"/>
      <c r="M85" s="15"/>
      <c r="N85" s="15"/>
      <c r="O85" s="15"/>
      <c r="P85" s="55"/>
      <c r="Q85" s="30">
        <v>262</v>
      </c>
      <c r="R85" s="56"/>
      <c r="S85" s="15">
        <v>174</v>
      </c>
      <c r="T85" s="15">
        <v>114</v>
      </c>
      <c r="U85" s="15">
        <v>202</v>
      </c>
      <c r="V85" s="15"/>
      <c r="W85" s="15"/>
      <c r="X85" s="15">
        <v>243</v>
      </c>
      <c r="Y85" s="25">
        <f t="shared" si="67"/>
        <v>16</v>
      </c>
      <c r="AA85" s="18">
        <v>83</v>
      </c>
      <c r="AB85" s="34">
        <f t="shared" si="73"/>
        <v>81</v>
      </c>
      <c r="AC85" s="34">
        <f t="shared" si="68"/>
        <v>81</v>
      </c>
      <c r="AG85" s="11">
        <f t="shared" si="48"/>
        <v>2</v>
      </c>
      <c r="AH85" s="11">
        <f t="shared" si="49"/>
        <v>2</v>
      </c>
      <c r="AI85" s="11">
        <f t="shared" si="50"/>
        <v>1</v>
      </c>
      <c r="AJ85" s="11">
        <f t="shared" si="51"/>
        <v>1</v>
      </c>
      <c r="AK85" s="11">
        <f t="shared" si="52"/>
        <v>1</v>
      </c>
      <c r="AL85" s="11">
        <f t="shared" si="53"/>
        <v>1</v>
      </c>
      <c r="AM85" s="11">
        <f t="shared" si="54"/>
        <v>1</v>
      </c>
      <c r="AN85" s="11">
        <f t="shared" si="55"/>
        <v>1</v>
      </c>
      <c r="AO85" s="11">
        <f t="shared" si="56"/>
        <v>2</v>
      </c>
      <c r="AP85" s="11">
        <f t="shared" si="57"/>
        <v>2</v>
      </c>
      <c r="AQ85" s="11">
        <f t="shared" si="58"/>
        <v>2</v>
      </c>
      <c r="AR85" s="11">
        <f t="shared" si="59"/>
        <v>3</v>
      </c>
      <c r="AS85" s="11">
        <f t="shared" si="60"/>
        <v>3</v>
      </c>
      <c r="AT85" s="11">
        <f t="shared" si="61"/>
        <v>2</v>
      </c>
      <c r="AU85" s="11">
        <f t="shared" si="62"/>
        <v>1</v>
      </c>
      <c r="AV85" s="11">
        <f t="shared" si="63"/>
        <v>2</v>
      </c>
      <c r="AX85" s="11">
        <f t="shared" si="69"/>
        <v>9</v>
      </c>
      <c r="EB85" s="11">
        <v>81</v>
      </c>
      <c r="ED85" s="11">
        <f t="shared" si="70"/>
        <v>81</v>
      </c>
      <c r="EE85" s="11" t="str">
        <f t="shared" si="71"/>
        <v>(83)</v>
      </c>
    </row>
    <row r="86" spans="1:135" ht="15.75">
      <c r="A86" s="8" t="str">
        <f t="shared" si="72"/>
        <v>82(80)</v>
      </c>
      <c r="B86" s="9" t="s">
        <v>96</v>
      </c>
      <c r="C86" s="10" t="s">
        <v>37</v>
      </c>
      <c r="D86" s="21">
        <f t="shared" si="64"/>
        <v>1167</v>
      </c>
      <c r="E86" s="19"/>
      <c r="F86" s="15">
        <f t="shared" si="65"/>
        <v>8</v>
      </c>
      <c r="G86" s="20">
        <f t="shared" si="66"/>
        <v>72.9375</v>
      </c>
      <c r="H86" s="19"/>
      <c r="I86" s="15">
        <v>105</v>
      </c>
      <c r="J86" s="15"/>
      <c r="K86" s="15">
        <v>156</v>
      </c>
      <c r="L86" s="15"/>
      <c r="M86" s="15"/>
      <c r="N86" s="15">
        <v>166</v>
      </c>
      <c r="O86" s="15"/>
      <c r="P86" s="55"/>
      <c r="Q86" s="30"/>
      <c r="R86" s="56">
        <v>166</v>
      </c>
      <c r="S86" s="15">
        <v>134</v>
      </c>
      <c r="T86" s="15">
        <v>173</v>
      </c>
      <c r="U86" s="15"/>
      <c r="V86" s="15"/>
      <c r="W86" s="15">
        <v>129</v>
      </c>
      <c r="X86" s="15">
        <v>138</v>
      </c>
      <c r="Y86" s="25">
        <f t="shared" si="67"/>
        <v>16</v>
      </c>
      <c r="AA86" s="18">
        <v>80</v>
      </c>
      <c r="AB86" s="34">
        <f t="shared" si="73"/>
        <v>82</v>
      </c>
      <c r="AC86" s="34">
        <f t="shared" si="68"/>
        <v>82</v>
      </c>
      <c r="AG86" s="11">
        <f t="shared" si="48"/>
        <v>2</v>
      </c>
      <c r="AH86" s="11">
        <f t="shared" si="49"/>
        <v>2</v>
      </c>
      <c r="AI86" s="11">
        <f t="shared" si="50"/>
        <v>2</v>
      </c>
      <c r="AJ86" s="11">
        <f t="shared" si="51"/>
        <v>2</v>
      </c>
      <c r="AK86" s="11">
        <f t="shared" si="52"/>
        <v>1</v>
      </c>
      <c r="AL86" s="11">
        <f t="shared" si="53"/>
        <v>2</v>
      </c>
      <c r="AM86" s="11">
        <f t="shared" si="54"/>
        <v>2</v>
      </c>
      <c r="AN86" s="11">
        <f t="shared" si="55"/>
        <v>1</v>
      </c>
      <c r="AO86" s="11">
        <f t="shared" si="56"/>
        <v>1</v>
      </c>
      <c r="AP86" s="11">
        <f t="shared" si="57"/>
        <v>2</v>
      </c>
      <c r="AQ86" s="11">
        <f t="shared" si="58"/>
        <v>3</v>
      </c>
      <c r="AR86" s="11">
        <f t="shared" si="59"/>
        <v>3</v>
      </c>
      <c r="AS86" s="11">
        <f t="shared" si="60"/>
        <v>2</v>
      </c>
      <c r="AT86" s="11">
        <f t="shared" si="61"/>
        <v>1</v>
      </c>
      <c r="AU86" s="11">
        <f t="shared" si="62"/>
        <v>2</v>
      </c>
      <c r="AV86" s="11">
        <f t="shared" si="63"/>
        <v>3</v>
      </c>
      <c r="AX86" s="11">
        <f t="shared" si="69"/>
        <v>12</v>
      </c>
      <c r="EB86" s="11">
        <v>82</v>
      </c>
      <c r="ED86" s="11">
        <f t="shared" si="70"/>
        <v>82</v>
      </c>
      <c r="EE86" s="11" t="str">
        <f t="shared" si="71"/>
        <v>(80)</v>
      </c>
    </row>
    <row r="87" spans="1:135" ht="15.75">
      <c r="A87" s="8" t="str">
        <f t="shared" si="72"/>
        <v>83(71)</v>
      </c>
      <c r="B87" s="35" t="s">
        <v>80</v>
      </c>
      <c r="C87" s="36"/>
      <c r="D87" s="21">
        <f t="shared" si="64"/>
        <v>1157</v>
      </c>
      <c r="E87" s="19"/>
      <c r="F87" s="15">
        <f t="shared" si="65"/>
        <v>6</v>
      </c>
      <c r="G87" s="20">
        <f t="shared" si="66"/>
        <v>96.41666666666667</v>
      </c>
      <c r="H87" s="19"/>
      <c r="I87" s="15">
        <v>190</v>
      </c>
      <c r="J87" s="15">
        <v>261</v>
      </c>
      <c r="K87" s="15">
        <v>142</v>
      </c>
      <c r="L87" s="15"/>
      <c r="M87" s="15">
        <v>174</v>
      </c>
      <c r="N87" s="15"/>
      <c r="O87" s="15"/>
      <c r="P87" s="55"/>
      <c r="Q87" s="30">
        <v>187</v>
      </c>
      <c r="R87" s="56"/>
      <c r="S87" s="15">
        <v>203</v>
      </c>
      <c r="T87" s="15"/>
      <c r="U87" s="15"/>
      <c r="V87" s="15"/>
      <c r="W87" s="15"/>
      <c r="X87" s="15"/>
      <c r="Y87" s="25">
        <f t="shared" si="67"/>
        <v>16</v>
      </c>
      <c r="AA87" s="18">
        <v>71</v>
      </c>
      <c r="AB87" s="34">
        <f t="shared" si="73"/>
        <v>83</v>
      </c>
      <c r="AC87" s="34">
        <f t="shared" si="68"/>
        <v>83</v>
      </c>
      <c r="AG87" s="11">
        <f t="shared" si="48"/>
        <v>2</v>
      </c>
      <c r="AH87" s="11">
        <f t="shared" si="49"/>
        <v>3</v>
      </c>
      <c r="AI87" s="11">
        <f t="shared" si="50"/>
        <v>3</v>
      </c>
      <c r="AJ87" s="11">
        <f t="shared" si="51"/>
        <v>2</v>
      </c>
      <c r="AK87" s="11">
        <f t="shared" si="52"/>
        <v>2</v>
      </c>
      <c r="AL87" s="11">
        <f t="shared" si="53"/>
        <v>2</v>
      </c>
      <c r="AM87" s="11">
        <f t="shared" si="54"/>
        <v>1</v>
      </c>
      <c r="AN87" s="11">
        <f t="shared" si="55"/>
        <v>1</v>
      </c>
      <c r="AO87" s="11">
        <f t="shared" si="56"/>
        <v>2</v>
      </c>
      <c r="AP87" s="11">
        <f t="shared" si="57"/>
        <v>2</v>
      </c>
      <c r="AQ87" s="11">
        <f t="shared" si="58"/>
        <v>2</v>
      </c>
      <c r="AR87" s="11">
        <f t="shared" si="59"/>
        <v>2</v>
      </c>
      <c r="AS87" s="11">
        <f t="shared" si="60"/>
        <v>1</v>
      </c>
      <c r="AT87" s="11">
        <f t="shared" si="61"/>
        <v>1</v>
      </c>
      <c r="AU87" s="11">
        <f t="shared" si="62"/>
        <v>1</v>
      </c>
      <c r="AV87" s="11">
        <f t="shared" si="63"/>
        <v>1</v>
      </c>
      <c r="AX87" s="11">
        <f t="shared" si="69"/>
        <v>10</v>
      </c>
      <c r="EB87" s="11">
        <v>83</v>
      </c>
      <c r="ED87" s="11">
        <f t="shared" si="70"/>
        <v>83</v>
      </c>
      <c r="EE87" s="11" t="str">
        <f t="shared" si="71"/>
        <v>(71)</v>
      </c>
    </row>
    <row r="88" spans="1:135" ht="15.75">
      <c r="A88" s="8" t="str">
        <f t="shared" si="72"/>
        <v>84(84)</v>
      </c>
      <c r="B88" s="9" t="s">
        <v>104</v>
      </c>
      <c r="C88" s="10" t="s">
        <v>60</v>
      </c>
      <c r="D88" s="21">
        <f t="shared" si="64"/>
        <v>1145</v>
      </c>
      <c r="E88" s="19"/>
      <c r="F88" s="15">
        <f t="shared" si="65"/>
        <v>8</v>
      </c>
      <c r="G88" s="20">
        <f t="shared" si="66"/>
        <v>71.5625</v>
      </c>
      <c r="H88" s="19"/>
      <c r="I88" s="15">
        <v>156</v>
      </c>
      <c r="J88" s="15"/>
      <c r="K88" s="15"/>
      <c r="L88" s="15"/>
      <c r="M88" s="15">
        <v>136</v>
      </c>
      <c r="N88" s="15"/>
      <c r="O88" s="15">
        <v>154</v>
      </c>
      <c r="P88" s="55"/>
      <c r="Q88" s="30">
        <v>203</v>
      </c>
      <c r="R88" s="56">
        <v>145</v>
      </c>
      <c r="S88" s="15">
        <v>87</v>
      </c>
      <c r="T88" s="15"/>
      <c r="U88" s="15">
        <v>111</v>
      </c>
      <c r="V88" s="15"/>
      <c r="W88" s="15">
        <v>153</v>
      </c>
      <c r="X88" s="15"/>
      <c r="Y88" s="25">
        <f t="shared" si="67"/>
        <v>16</v>
      </c>
      <c r="AA88" s="18">
        <v>84</v>
      </c>
      <c r="AB88" s="34">
        <f t="shared" si="73"/>
        <v>84</v>
      </c>
      <c r="AC88" s="34">
        <f t="shared" si="68"/>
        <v>84</v>
      </c>
      <c r="AG88" s="11">
        <f t="shared" si="48"/>
        <v>2</v>
      </c>
      <c r="AH88" s="11">
        <f t="shared" si="49"/>
        <v>2</v>
      </c>
      <c r="AI88" s="11">
        <f t="shared" si="50"/>
        <v>1</v>
      </c>
      <c r="AJ88" s="11">
        <f t="shared" si="51"/>
        <v>1</v>
      </c>
      <c r="AK88" s="11">
        <f t="shared" si="52"/>
        <v>2</v>
      </c>
      <c r="AL88" s="11">
        <f t="shared" si="53"/>
        <v>2</v>
      </c>
      <c r="AM88" s="11">
        <f t="shared" si="54"/>
        <v>2</v>
      </c>
      <c r="AN88" s="11">
        <f t="shared" si="55"/>
        <v>2</v>
      </c>
      <c r="AO88" s="11">
        <f t="shared" si="56"/>
        <v>2</v>
      </c>
      <c r="AP88" s="11">
        <f t="shared" si="57"/>
        <v>3</v>
      </c>
      <c r="AQ88" s="11">
        <f t="shared" si="58"/>
        <v>3</v>
      </c>
      <c r="AR88" s="11">
        <f t="shared" si="59"/>
        <v>2</v>
      </c>
      <c r="AS88" s="11">
        <f t="shared" si="60"/>
        <v>2</v>
      </c>
      <c r="AT88" s="11">
        <f t="shared" si="61"/>
        <v>2</v>
      </c>
      <c r="AU88" s="11">
        <f t="shared" si="62"/>
        <v>2</v>
      </c>
      <c r="AV88" s="11">
        <f t="shared" si="63"/>
        <v>2</v>
      </c>
      <c r="AX88" s="11">
        <f t="shared" si="69"/>
        <v>14</v>
      </c>
      <c r="EB88" s="11">
        <v>84</v>
      </c>
      <c r="ED88" s="11">
        <f t="shared" si="70"/>
        <v>84</v>
      </c>
      <c r="EE88" s="11" t="str">
        <f t="shared" si="71"/>
        <v>(84)</v>
      </c>
    </row>
    <row r="89" spans="1:135" ht="15.75">
      <c r="A89" s="8" t="str">
        <f t="shared" si="72"/>
        <v>85(77)</v>
      </c>
      <c r="B89" s="9" t="s">
        <v>127</v>
      </c>
      <c r="C89" s="10" t="s">
        <v>99</v>
      </c>
      <c r="D89" s="21">
        <f t="shared" si="64"/>
        <v>1117</v>
      </c>
      <c r="E89" s="19"/>
      <c r="F89" s="15">
        <f t="shared" si="65"/>
        <v>7</v>
      </c>
      <c r="G89" s="20">
        <f t="shared" si="66"/>
        <v>79.78571428571429</v>
      </c>
      <c r="H89" s="19"/>
      <c r="I89" s="15">
        <v>211</v>
      </c>
      <c r="J89" s="15"/>
      <c r="K89" s="15">
        <v>176</v>
      </c>
      <c r="L89" s="15"/>
      <c r="M89" s="15">
        <v>125</v>
      </c>
      <c r="N89" s="15"/>
      <c r="O89" s="15"/>
      <c r="P89" s="55"/>
      <c r="Q89" s="30">
        <v>174</v>
      </c>
      <c r="R89" s="56">
        <v>136</v>
      </c>
      <c r="S89" s="15">
        <v>139</v>
      </c>
      <c r="T89" s="15">
        <v>156</v>
      </c>
      <c r="U89" s="15"/>
      <c r="V89" s="15"/>
      <c r="W89" s="15"/>
      <c r="X89" s="15"/>
      <c r="Y89" s="25">
        <f t="shared" si="67"/>
        <v>16</v>
      </c>
      <c r="AA89" s="18">
        <v>77</v>
      </c>
      <c r="AB89" s="34">
        <f t="shared" si="73"/>
        <v>85</v>
      </c>
      <c r="AC89" s="34">
        <f t="shared" si="68"/>
        <v>85</v>
      </c>
      <c r="AG89" s="11">
        <f t="shared" si="48"/>
        <v>2</v>
      </c>
      <c r="AH89" s="11">
        <f t="shared" si="49"/>
        <v>2</v>
      </c>
      <c r="AI89" s="11">
        <f t="shared" si="50"/>
        <v>2</v>
      </c>
      <c r="AJ89" s="11">
        <f t="shared" si="51"/>
        <v>2</v>
      </c>
      <c r="AK89" s="11">
        <f t="shared" si="52"/>
        <v>2</v>
      </c>
      <c r="AL89" s="11">
        <f t="shared" si="53"/>
        <v>2</v>
      </c>
      <c r="AM89" s="11">
        <f t="shared" si="54"/>
        <v>1</v>
      </c>
      <c r="AN89" s="11">
        <f t="shared" si="55"/>
        <v>1</v>
      </c>
      <c r="AO89" s="11">
        <f t="shared" si="56"/>
        <v>2</v>
      </c>
      <c r="AP89" s="11">
        <f t="shared" si="57"/>
        <v>3</v>
      </c>
      <c r="AQ89" s="11">
        <f t="shared" si="58"/>
        <v>3</v>
      </c>
      <c r="AR89" s="11">
        <f t="shared" si="59"/>
        <v>3</v>
      </c>
      <c r="AS89" s="11">
        <f t="shared" si="60"/>
        <v>2</v>
      </c>
      <c r="AT89" s="11">
        <f t="shared" si="61"/>
        <v>1</v>
      </c>
      <c r="AU89" s="11">
        <f t="shared" si="62"/>
        <v>1</v>
      </c>
      <c r="AV89" s="11">
        <f t="shared" si="63"/>
        <v>1</v>
      </c>
      <c r="AX89" s="11">
        <f t="shared" si="69"/>
        <v>11</v>
      </c>
      <c r="EB89" s="11">
        <v>85</v>
      </c>
      <c r="ED89" s="11">
        <f t="shared" si="70"/>
        <v>85</v>
      </c>
      <c r="EE89" s="11" t="str">
        <f t="shared" si="71"/>
        <v>(77)</v>
      </c>
    </row>
    <row r="90" spans="1:135" ht="15.75">
      <c r="A90" s="8" t="str">
        <f t="shared" si="72"/>
        <v>86(94)</v>
      </c>
      <c r="B90" s="9" t="s">
        <v>227</v>
      </c>
      <c r="C90" s="10" t="s">
        <v>50</v>
      </c>
      <c r="D90" s="21">
        <f t="shared" si="64"/>
        <v>1112</v>
      </c>
      <c r="E90" s="19"/>
      <c r="F90" s="15">
        <f t="shared" si="65"/>
        <v>6</v>
      </c>
      <c r="G90" s="20">
        <f t="shared" si="66"/>
        <v>92.66666666666667</v>
      </c>
      <c r="H90" s="19"/>
      <c r="I90" s="15"/>
      <c r="J90" s="15"/>
      <c r="K90" s="15">
        <v>226</v>
      </c>
      <c r="L90" s="15">
        <v>203</v>
      </c>
      <c r="M90" s="15">
        <v>219</v>
      </c>
      <c r="N90" s="15"/>
      <c r="O90" s="15"/>
      <c r="P90" s="55"/>
      <c r="Q90" s="30"/>
      <c r="R90" s="56"/>
      <c r="S90" s="15">
        <v>164</v>
      </c>
      <c r="T90" s="15"/>
      <c r="U90" s="15">
        <v>153</v>
      </c>
      <c r="V90" s="15"/>
      <c r="W90" s="15"/>
      <c r="X90" s="15">
        <v>147</v>
      </c>
      <c r="Y90" s="25">
        <f t="shared" si="67"/>
        <v>16</v>
      </c>
      <c r="AA90" s="18">
        <v>94</v>
      </c>
      <c r="AB90" s="34">
        <f t="shared" si="73"/>
        <v>86</v>
      </c>
      <c r="AC90" s="34">
        <f t="shared" si="68"/>
        <v>86</v>
      </c>
      <c r="AG90" s="11">
        <f t="shared" si="48"/>
        <v>1</v>
      </c>
      <c r="AH90" s="11">
        <f t="shared" si="49"/>
        <v>1</v>
      </c>
      <c r="AI90" s="11">
        <f t="shared" si="50"/>
        <v>2</v>
      </c>
      <c r="AJ90" s="11">
        <f t="shared" si="51"/>
        <v>3</v>
      </c>
      <c r="AK90" s="11">
        <f t="shared" si="52"/>
        <v>3</v>
      </c>
      <c r="AL90" s="11">
        <f t="shared" si="53"/>
        <v>2</v>
      </c>
      <c r="AM90" s="11">
        <f t="shared" si="54"/>
        <v>1</v>
      </c>
      <c r="AN90" s="11">
        <f t="shared" si="55"/>
        <v>1</v>
      </c>
      <c r="AO90" s="11">
        <f t="shared" si="56"/>
        <v>1</v>
      </c>
      <c r="AP90" s="11">
        <f t="shared" si="57"/>
        <v>1</v>
      </c>
      <c r="AQ90" s="11">
        <f t="shared" si="58"/>
        <v>2</v>
      </c>
      <c r="AR90" s="11">
        <f t="shared" si="59"/>
        <v>2</v>
      </c>
      <c r="AS90" s="11">
        <f t="shared" si="60"/>
        <v>2</v>
      </c>
      <c r="AT90" s="11">
        <f t="shared" si="61"/>
        <v>2</v>
      </c>
      <c r="AU90" s="11">
        <f t="shared" si="62"/>
        <v>1</v>
      </c>
      <c r="AV90" s="11">
        <f t="shared" si="63"/>
        <v>2</v>
      </c>
      <c r="AX90" s="11">
        <f t="shared" si="69"/>
        <v>9</v>
      </c>
      <c r="EB90" s="11">
        <v>86</v>
      </c>
      <c r="ED90" s="11">
        <f t="shared" si="70"/>
        <v>86</v>
      </c>
      <c r="EE90" s="11" t="str">
        <f t="shared" si="71"/>
        <v>(94)</v>
      </c>
    </row>
    <row r="91" spans="1:135" ht="15.75">
      <c r="A91" s="8" t="str">
        <f t="shared" si="72"/>
        <v>87(88)</v>
      </c>
      <c r="B91" s="9" t="s">
        <v>158</v>
      </c>
      <c r="C91" s="10" t="s">
        <v>183</v>
      </c>
      <c r="D91" s="21">
        <f t="shared" si="64"/>
        <v>1088</v>
      </c>
      <c r="E91" s="19"/>
      <c r="F91" s="15">
        <f t="shared" si="65"/>
        <v>7</v>
      </c>
      <c r="G91" s="20">
        <f t="shared" si="66"/>
        <v>77.71428571428571</v>
      </c>
      <c r="H91" s="19"/>
      <c r="I91" s="15"/>
      <c r="J91" s="15">
        <v>229</v>
      </c>
      <c r="K91" s="15"/>
      <c r="L91" s="15">
        <v>226</v>
      </c>
      <c r="M91" s="15"/>
      <c r="N91" s="15">
        <v>183</v>
      </c>
      <c r="O91" s="15">
        <v>94</v>
      </c>
      <c r="P91" s="55">
        <v>171</v>
      </c>
      <c r="Q91" s="30"/>
      <c r="R91" s="56">
        <v>69</v>
      </c>
      <c r="S91" s="15"/>
      <c r="T91" s="15"/>
      <c r="U91" s="15"/>
      <c r="V91" s="15">
        <v>116</v>
      </c>
      <c r="W91" s="15"/>
      <c r="X91" s="15"/>
      <c r="Y91" s="25">
        <f t="shared" si="67"/>
        <v>16</v>
      </c>
      <c r="AA91" s="18">
        <v>88</v>
      </c>
      <c r="AB91" s="34">
        <f t="shared" si="73"/>
        <v>87</v>
      </c>
      <c r="AC91" s="34">
        <f t="shared" si="68"/>
        <v>87</v>
      </c>
      <c r="AG91" s="11">
        <f t="shared" si="48"/>
        <v>1</v>
      </c>
      <c r="AH91" s="11">
        <f t="shared" si="49"/>
        <v>2</v>
      </c>
      <c r="AI91" s="11">
        <f t="shared" si="50"/>
        <v>2</v>
      </c>
      <c r="AJ91" s="11">
        <f t="shared" si="51"/>
        <v>2</v>
      </c>
      <c r="AK91" s="11">
        <f t="shared" si="52"/>
        <v>2</v>
      </c>
      <c r="AL91" s="11">
        <f t="shared" si="53"/>
        <v>2</v>
      </c>
      <c r="AM91" s="11">
        <f t="shared" si="54"/>
        <v>3</v>
      </c>
      <c r="AN91" s="11">
        <f t="shared" si="55"/>
        <v>3</v>
      </c>
      <c r="AO91" s="11">
        <f t="shared" si="56"/>
        <v>2</v>
      </c>
      <c r="AP91" s="11">
        <f t="shared" si="57"/>
        <v>2</v>
      </c>
      <c r="AQ91" s="11">
        <f t="shared" si="58"/>
        <v>2</v>
      </c>
      <c r="AR91" s="11">
        <f t="shared" si="59"/>
        <v>1</v>
      </c>
      <c r="AS91" s="11">
        <f t="shared" si="60"/>
        <v>1</v>
      </c>
      <c r="AT91" s="11">
        <f t="shared" si="61"/>
        <v>2</v>
      </c>
      <c r="AU91" s="11">
        <f t="shared" si="62"/>
        <v>2</v>
      </c>
      <c r="AV91" s="11">
        <f t="shared" si="63"/>
        <v>1</v>
      </c>
      <c r="AX91" s="11">
        <f t="shared" si="69"/>
        <v>12</v>
      </c>
      <c r="EB91" s="11">
        <v>87</v>
      </c>
      <c r="ED91" s="11">
        <f t="shared" si="70"/>
        <v>87</v>
      </c>
      <c r="EE91" s="11" t="str">
        <f t="shared" si="71"/>
        <v>(88)</v>
      </c>
    </row>
    <row r="92" spans="1:135" ht="15.75">
      <c r="A92" s="8" t="str">
        <f t="shared" si="72"/>
        <v>88(89)</v>
      </c>
      <c r="B92" s="9" t="s">
        <v>196</v>
      </c>
      <c r="C92" s="10" t="s">
        <v>68</v>
      </c>
      <c r="D92" s="21">
        <f t="shared" si="64"/>
        <v>1083</v>
      </c>
      <c r="E92" s="19"/>
      <c r="F92" s="15">
        <f t="shared" si="65"/>
        <v>6</v>
      </c>
      <c r="G92" s="20">
        <f t="shared" si="66"/>
        <v>90.25</v>
      </c>
      <c r="H92" s="19"/>
      <c r="I92" s="15"/>
      <c r="J92" s="15"/>
      <c r="K92" s="15">
        <v>194</v>
      </c>
      <c r="L92" s="15">
        <v>132</v>
      </c>
      <c r="M92" s="15"/>
      <c r="N92" s="15">
        <v>163</v>
      </c>
      <c r="O92" s="15">
        <v>169</v>
      </c>
      <c r="P92" s="55"/>
      <c r="Q92" s="30"/>
      <c r="R92" s="56"/>
      <c r="S92" s="15">
        <v>189</v>
      </c>
      <c r="T92" s="15">
        <v>236</v>
      </c>
      <c r="U92" s="15"/>
      <c r="V92" s="15"/>
      <c r="W92" s="15"/>
      <c r="X92" s="15"/>
      <c r="Y92" s="25">
        <f t="shared" si="67"/>
        <v>16</v>
      </c>
      <c r="AA92" s="18">
        <v>89</v>
      </c>
      <c r="AB92" s="34">
        <f t="shared" si="73"/>
        <v>88</v>
      </c>
      <c r="AC92" s="34">
        <f t="shared" si="68"/>
        <v>88</v>
      </c>
      <c r="AG92" s="11">
        <f t="shared" si="48"/>
        <v>1</v>
      </c>
      <c r="AH92" s="11">
        <f t="shared" si="49"/>
        <v>1</v>
      </c>
      <c r="AI92" s="11">
        <f t="shared" si="50"/>
        <v>2</v>
      </c>
      <c r="AJ92" s="11">
        <f t="shared" si="51"/>
        <v>3</v>
      </c>
      <c r="AK92" s="11">
        <f t="shared" si="52"/>
        <v>2</v>
      </c>
      <c r="AL92" s="11">
        <f t="shared" si="53"/>
        <v>2</v>
      </c>
      <c r="AM92" s="11">
        <f t="shared" si="54"/>
        <v>3</v>
      </c>
      <c r="AN92" s="11">
        <f t="shared" si="55"/>
        <v>2</v>
      </c>
      <c r="AO92" s="11">
        <f t="shared" si="56"/>
        <v>1</v>
      </c>
      <c r="AP92" s="11">
        <f t="shared" si="57"/>
        <v>1</v>
      </c>
      <c r="AQ92" s="11">
        <f t="shared" si="58"/>
        <v>2</v>
      </c>
      <c r="AR92" s="11">
        <f t="shared" si="59"/>
        <v>3</v>
      </c>
      <c r="AS92" s="11">
        <f t="shared" si="60"/>
        <v>2</v>
      </c>
      <c r="AT92" s="11">
        <f t="shared" si="61"/>
        <v>1</v>
      </c>
      <c r="AU92" s="11">
        <f t="shared" si="62"/>
        <v>1</v>
      </c>
      <c r="AV92" s="11">
        <f t="shared" si="63"/>
        <v>1</v>
      </c>
      <c r="AX92" s="11">
        <f t="shared" si="69"/>
        <v>9</v>
      </c>
      <c r="EB92" s="11">
        <v>88</v>
      </c>
      <c r="ED92" s="11">
        <f t="shared" si="70"/>
        <v>88</v>
      </c>
      <c r="EE92" s="11" t="str">
        <f t="shared" si="71"/>
        <v>(89)</v>
      </c>
    </row>
    <row r="93" spans="1:135" ht="15.75">
      <c r="A93" s="8" t="str">
        <f t="shared" si="72"/>
        <v>88(89)</v>
      </c>
      <c r="B93" s="9" t="s">
        <v>150</v>
      </c>
      <c r="C93" s="36" t="s">
        <v>182</v>
      </c>
      <c r="D93" s="21">
        <f t="shared" si="64"/>
        <v>1083</v>
      </c>
      <c r="E93" s="19"/>
      <c r="F93" s="15">
        <f t="shared" si="65"/>
        <v>4</v>
      </c>
      <c r="G93" s="20">
        <f t="shared" si="66"/>
        <v>135.375</v>
      </c>
      <c r="H93" s="19"/>
      <c r="I93" s="15"/>
      <c r="J93" s="15">
        <v>245</v>
      </c>
      <c r="K93" s="15"/>
      <c r="L93" s="15"/>
      <c r="M93" s="15"/>
      <c r="N93" s="15">
        <v>268</v>
      </c>
      <c r="O93" s="15"/>
      <c r="P93" s="55">
        <v>246</v>
      </c>
      <c r="Q93" s="30"/>
      <c r="R93" s="56"/>
      <c r="S93" s="15"/>
      <c r="T93" s="15"/>
      <c r="U93" s="15"/>
      <c r="V93" s="15">
        <v>324</v>
      </c>
      <c r="W93" s="15"/>
      <c r="X93" s="15"/>
      <c r="Y93" s="25">
        <f t="shared" si="67"/>
        <v>16</v>
      </c>
      <c r="AA93" s="18">
        <v>89</v>
      </c>
      <c r="AB93" s="34">
        <f t="shared" si="73"/>
        <v>88</v>
      </c>
      <c r="AC93" s="34">
        <f t="shared" si="68"/>
        <v>89</v>
      </c>
      <c r="AG93" s="11">
        <f t="shared" si="48"/>
        <v>1</v>
      </c>
      <c r="AH93" s="11">
        <f t="shared" si="49"/>
        <v>2</v>
      </c>
      <c r="AI93" s="11">
        <f t="shared" si="50"/>
        <v>2</v>
      </c>
      <c r="AJ93" s="11">
        <f t="shared" si="51"/>
        <v>1</v>
      </c>
      <c r="AK93" s="11">
        <f t="shared" si="52"/>
        <v>1</v>
      </c>
      <c r="AL93" s="11">
        <f t="shared" si="53"/>
        <v>2</v>
      </c>
      <c r="AM93" s="11">
        <f t="shared" si="54"/>
        <v>2</v>
      </c>
      <c r="AN93" s="11">
        <f t="shared" si="55"/>
        <v>2</v>
      </c>
      <c r="AO93" s="11">
        <f t="shared" si="56"/>
        <v>2</v>
      </c>
      <c r="AP93" s="11">
        <f t="shared" si="57"/>
        <v>1</v>
      </c>
      <c r="AQ93" s="11">
        <f t="shared" si="58"/>
        <v>1</v>
      </c>
      <c r="AR93" s="11">
        <f t="shared" si="59"/>
        <v>1</v>
      </c>
      <c r="AS93" s="11">
        <f t="shared" si="60"/>
        <v>1</v>
      </c>
      <c r="AT93" s="11">
        <f t="shared" si="61"/>
        <v>2</v>
      </c>
      <c r="AU93" s="11">
        <f t="shared" si="62"/>
        <v>2</v>
      </c>
      <c r="AV93" s="11">
        <f t="shared" si="63"/>
        <v>1</v>
      </c>
      <c r="AX93" s="11">
        <f t="shared" si="69"/>
        <v>8</v>
      </c>
      <c r="EB93" s="11">
        <v>89</v>
      </c>
      <c r="ED93" s="11">
        <f t="shared" si="70"/>
        <v>88</v>
      </c>
      <c r="EE93" s="11" t="str">
        <f t="shared" si="71"/>
        <v>(89)</v>
      </c>
    </row>
    <row r="94" spans="1:135" ht="15.75">
      <c r="A94" s="8" t="str">
        <f t="shared" si="72"/>
        <v>90(82)</v>
      </c>
      <c r="B94" s="9" t="s">
        <v>136</v>
      </c>
      <c r="C94" s="10" t="s">
        <v>60</v>
      </c>
      <c r="D94" s="21">
        <f t="shared" si="64"/>
        <v>1066</v>
      </c>
      <c r="E94" s="19"/>
      <c r="F94" s="15">
        <f t="shared" si="65"/>
        <v>7</v>
      </c>
      <c r="G94" s="20">
        <f t="shared" si="66"/>
        <v>76.14285714285714</v>
      </c>
      <c r="H94" s="19"/>
      <c r="I94" s="15">
        <v>167</v>
      </c>
      <c r="J94" s="15">
        <v>195</v>
      </c>
      <c r="K94" s="15">
        <v>179</v>
      </c>
      <c r="L94" s="15"/>
      <c r="M94" s="15">
        <v>126</v>
      </c>
      <c r="N94" s="15"/>
      <c r="O94" s="15">
        <v>175</v>
      </c>
      <c r="P94" s="55"/>
      <c r="Q94" s="30"/>
      <c r="R94" s="56">
        <v>128</v>
      </c>
      <c r="S94" s="15">
        <v>96</v>
      </c>
      <c r="T94" s="15"/>
      <c r="U94" s="15"/>
      <c r="V94" s="15"/>
      <c r="W94" s="15"/>
      <c r="X94" s="15"/>
      <c r="Y94" s="25">
        <f t="shared" si="67"/>
        <v>16</v>
      </c>
      <c r="AA94" s="18">
        <v>82</v>
      </c>
      <c r="AB94" s="34">
        <f t="shared" si="73"/>
        <v>90</v>
      </c>
      <c r="AC94" s="34">
        <f t="shared" si="68"/>
        <v>90</v>
      </c>
      <c r="AG94" s="11">
        <f t="shared" si="48"/>
        <v>2</v>
      </c>
      <c r="AH94" s="11">
        <f t="shared" si="49"/>
        <v>3</v>
      </c>
      <c r="AI94" s="11">
        <f t="shared" si="50"/>
        <v>3</v>
      </c>
      <c r="AJ94" s="11">
        <f t="shared" si="51"/>
        <v>2</v>
      </c>
      <c r="AK94" s="11">
        <f t="shared" si="52"/>
        <v>2</v>
      </c>
      <c r="AL94" s="11">
        <f t="shared" si="53"/>
        <v>2</v>
      </c>
      <c r="AM94" s="11">
        <f t="shared" si="54"/>
        <v>2</v>
      </c>
      <c r="AN94" s="11">
        <f t="shared" si="55"/>
        <v>2</v>
      </c>
      <c r="AO94" s="11">
        <f t="shared" si="56"/>
        <v>1</v>
      </c>
      <c r="AP94" s="11">
        <f t="shared" si="57"/>
        <v>2</v>
      </c>
      <c r="AQ94" s="11">
        <f t="shared" si="58"/>
        <v>3</v>
      </c>
      <c r="AR94" s="11">
        <f t="shared" si="59"/>
        <v>2</v>
      </c>
      <c r="AS94" s="11">
        <f t="shared" si="60"/>
        <v>1</v>
      </c>
      <c r="AT94" s="11">
        <f t="shared" si="61"/>
        <v>1</v>
      </c>
      <c r="AU94" s="11">
        <f t="shared" si="62"/>
        <v>1</v>
      </c>
      <c r="AV94" s="11">
        <f t="shared" si="63"/>
        <v>1</v>
      </c>
      <c r="AX94" s="11">
        <f t="shared" si="69"/>
        <v>11</v>
      </c>
      <c r="EB94" s="11">
        <v>90</v>
      </c>
      <c r="ED94" s="11">
        <f t="shared" si="70"/>
        <v>90</v>
      </c>
      <c r="EE94" s="11" t="str">
        <f t="shared" si="71"/>
        <v>(82)</v>
      </c>
    </row>
    <row r="95" spans="1:135" ht="15.75">
      <c r="A95" s="8" t="str">
        <f t="shared" si="72"/>
        <v>91(100)</v>
      </c>
      <c r="B95" s="9" t="s">
        <v>125</v>
      </c>
      <c r="C95" s="10" t="s">
        <v>48</v>
      </c>
      <c r="D95" s="21">
        <f t="shared" si="64"/>
        <v>1029</v>
      </c>
      <c r="E95" s="19"/>
      <c r="F95" s="15">
        <f t="shared" si="65"/>
        <v>7</v>
      </c>
      <c r="G95" s="20">
        <f t="shared" si="66"/>
        <v>73.5</v>
      </c>
      <c r="H95" s="19"/>
      <c r="I95" s="15"/>
      <c r="J95" s="15"/>
      <c r="K95" s="15">
        <v>197</v>
      </c>
      <c r="L95" s="15"/>
      <c r="M95" s="15"/>
      <c r="N95" s="15"/>
      <c r="O95" s="15">
        <v>125</v>
      </c>
      <c r="P95" s="55">
        <v>100</v>
      </c>
      <c r="Q95" s="30"/>
      <c r="R95" s="56">
        <v>152</v>
      </c>
      <c r="S95" s="15"/>
      <c r="T95" s="15"/>
      <c r="U95" s="15"/>
      <c r="V95" s="15">
        <v>218</v>
      </c>
      <c r="W95" s="15">
        <v>110</v>
      </c>
      <c r="X95" s="15">
        <v>127</v>
      </c>
      <c r="Y95" s="25">
        <f t="shared" si="67"/>
        <v>16</v>
      </c>
      <c r="AA95" s="18">
        <v>100</v>
      </c>
      <c r="AB95" s="34">
        <f t="shared" si="73"/>
        <v>91</v>
      </c>
      <c r="AC95" s="34">
        <f t="shared" si="68"/>
        <v>91</v>
      </c>
      <c r="AG95" s="11">
        <f t="shared" si="48"/>
        <v>1</v>
      </c>
      <c r="AH95" s="11">
        <f t="shared" si="49"/>
        <v>1</v>
      </c>
      <c r="AI95" s="11">
        <f t="shared" si="50"/>
        <v>2</v>
      </c>
      <c r="AJ95" s="11">
        <f t="shared" si="51"/>
        <v>2</v>
      </c>
      <c r="AK95" s="11">
        <f t="shared" si="52"/>
        <v>1</v>
      </c>
      <c r="AL95" s="11">
        <f t="shared" si="53"/>
        <v>1</v>
      </c>
      <c r="AM95" s="11">
        <f t="shared" si="54"/>
        <v>2</v>
      </c>
      <c r="AN95" s="11">
        <f t="shared" si="55"/>
        <v>3</v>
      </c>
      <c r="AO95" s="11">
        <f t="shared" si="56"/>
        <v>2</v>
      </c>
      <c r="AP95" s="11">
        <f t="shared" si="57"/>
        <v>2</v>
      </c>
      <c r="AQ95" s="11">
        <f t="shared" si="58"/>
        <v>2</v>
      </c>
      <c r="AR95" s="11">
        <f t="shared" si="59"/>
        <v>1</v>
      </c>
      <c r="AS95" s="11">
        <f t="shared" si="60"/>
        <v>1</v>
      </c>
      <c r="AT95" s="11">
        <f t="shared" si="61"/>
        <v>2</v>
      </c>
      <c r="AU95" s="11">
        <f t="shared" si="62"/>
        <v>3</v>
      </c>
      <c r="AV95" s="11">
        <f t="shared" si="63"/>
        <v>3</v>
      </c>
      <c r="AX95" s="11">
        <f t="shared" si="69"/>
        <v>10</v>
      </c>
      <c r="EB95" s="11">
        <v>91</v>
      </c>
      <c r="ED95" s="11">
        <f t="shared" si="70"/>
        <v>91</v>
      </c>
      <c r="EE95" s="11" t="str">
        <f t="shared" si="71"/>
        <v>(100)</v>
      </c>
    </row>
    <row r="96" spans="1:135" ht="15.75">
      <c r="A96" s="8" t="str">
        <f t="shared" si="72"/>
        <v>92(92)</v>
      </c>
      <c r="B96" s="9" t="s">
        <v>181</v>
      </c>
      <c r="C96" s="10" t="s">
        <v>50</v>
      </c>
      <c r="D96" s="21">
        <f t="shared" si="64"/>
        <v>1028</v>
      </c>
      <c r="E96" s="19"/>
      <c r="F96" s="15">
        <f t="shared" si="65"/>
        <v>5</v>
      </c>
      <c r="G96" s="20">
        <f t="shared" si="66"/>
        <v>102.8</v>
      </c>
      <c r="H96" s="19"/>
      <c r="I96" s="15">
        <v>166</v>
      </c>
      <c r="J96" s="15"/>
      <c r="K96" s="15">
        <v>269</v>
      </c>
      <c r="L96" s="15">
        <v>192</v>
      </c>
      <c r="M96" s="15">
        <v>179</v>
      </c>
      <c r="N96" s="15"/>
      <c r="O96" s="15"/>
      <c r="P96" s="55"/>
      <c r="Q96" s="30"/>
      <c r="R96" s="56"/>
      <c r="S96" s="15"/>
      <c r="T96" s="15"/>
      <c r="U96" s="15"/>
      <c r="V96" s="15"/>
      <c r="W96" s="15"/>
      <c r="X96" s="15">
        <v>222</v>
      </c>
      <c r="Y96" s="25">
        <f t="shared" si="67"/>
        <v>16</v>
      </c>
      <c r="AA96" s="18">
        <v>92</v>
      </c>
      <c r="AB96" s="34">
        <f t="shared" si="73"/>
        <v>92</v>
      </c>
      <c r="AC96" s="34">
        <f t="shared" si="68"/>
        <v>92</v>
      </c>
      <c r="AG96" s="11">
        <f t="shared" si="48"/>
        <v>2</v>
      </c>
      <c r="AH96" s="11">
        <f t="shared" si="49"/>
        <v>2</v>
      </c>
      <c r="AI96" s="11">
        <f t="shared" si="50"/>
        <v>2</v>
      </c>
      <c r="AJ96" s="11">
        <f t="shared" si="51"/>
        <v>3</v>
      </c>
      <c r="AK96" s="11">
        <f t="shared" si="52"/>
        <v>3</v>
      </c>
      <c r="AL96" s="11">
        <f t="shared" si="53"/>
        <v>2</v>
      </c>
      <c r="AM96" s="11">
        <f t="shared" si="54"/>
        <v>1</v>
      </c>
      <c r="AN96" s="11">
        <f t="shared" si="55"/>
        <v>1</v>
      </c>
      <c r="AO96" s="11">
        <f t="shared" si="56"/>
        <v>1</v>
      </c>
      <c r="AP96" s="11">
        <f t="shared" si="57"/>
        <v>1</v>
      </c>
      <c r="AQ96" s="11">
        <f t="shared" si="58"/>
        <v>1</v>
      </c>
      <c r="AR96" s="11">
        <f t="shared" si="59"/>
        <v>1</v>
      </c>
      <c r="AS96" s="11">
        <f t="shared" si="60"/>
        <v>1</v>
      </c>
      <c r="AT96" s="11">
        <f t="shared" si="61"/>
        <v>1</v>
      </c>
      <c r="AU96" s="11">
        <f t="shared" si="62"/>
        <v>1</v>
      </c>
      <c r="AV96" s="11">
        <f t="shared" si="63"/>
        <v>2</v>
      </c>
      <c r="AX96" s="11">
        <f t="shared" si="69"/>
        <v>7</v>
      </c>
      <c r="EB96" s="11">
        <v>92</v>
      </c>
      <c r="ED96" s="11">
        <f t="shared" si="70"/>
        <v>92</v>
      </c>
      <c r="EE96" s="11" t="str">
        <f t="shared" si="71"/>
        <v>(92)</v>
      </c>
    </row>
    <row r="97" spans="1:135" ht="15.75">
      <c r="A97" s="8" t="str">
        <f t="shared" si="72"/>
        <v>93(97)</v>
      </c>
      <c r="B97" s="9" t="s">
        <v>134</v>
      </c>
      <c r="C97" s="36" t="s">
        <v>182</v>
      </c>
      <c r="D97" s="21">
        <f t="shared" si="64"/>
        <v>996</v>
      </c>
      <c r="E97" s="19"/>
      <c r="F97" s="15">
        <f t="shared" si="65"/>
        <v>8</v>
      </c>
      <c r="G97" s="20">
        <f t="shared" si="66"/>
        <v>62.25</v>
      </c>
      <c r="H97" s="19"/>
      <c r="I97" s="15">
        <v>139</v>
      </c>
      <c r="J97" s="15">
        <v>152</v>
      </c>
      <c r="K97" s="15">
        <v>162</v>
      </c>
      <c r="L97" s="15">
        <v>87</v>
      </c>
      <c r="M97" s="15"/>
      <c r="N97" s="15"/>
      <c r="O97" s="15">
        <v>108</v>
      </c>
      <c r="P97" s="55">
        <v>98</v>
      </c>
      <c r="Q97" s="30"/>
      <c r="R97" s="56"/>
      <c r="S97" s="15"/>
      <c r="T97" s="15">
        <v>89</v>
      </c>
      <c r="U97" s="15"/>
      <c r="V97" s="15"/>
      <c r="W97" s="15"/>
      <c r="X97" s="15">
        <v>161</v>
      </c>
      <c r="Y97" s="25">
        <f t="shared" si="67"/>
        <v>16</v>
      </c>
      <c r="AA97" s="18">
        <v>97</v>
      </c>
      <c r="AB97" s="34">
        <f t="shared" si="73"/>
        <v>93</v>
      </c>
      <c r="AC97" s="34">
        <f t="shared" si="68"/>
        <v>93</v>
      </c>
      <c r="AG97" s="11">
        <f t="shared" si="48"/>
        <v>2</v>
      </c>
      <c r="AH97" s="11">
        <f t="shared" si="49"/>
        <v>3</v>
      </c>
      <c r="AI97" s="11">
        <f t="shared" si="50"/>
        <v>3</v>
      </c>
      <c r="AJ97" s="11">
        <f t="shared" si="51"/>
        <v>3</v>
      </c>
      <c r="AK97" s="11">
        <f t="shared" si="52"/>
        <v>2</v>
      </c>
      <c r="AL97" s="11">
        <f t="shared" si="53"/>
        <v>1</v>
      </c>
      <c r="AM97" s="11">
        <f t="shared" si="54"/>
        <v>2</v>
      </c>
      <c r="AN97" s="11">
        <f t="shared" si="55"/>
        <v>3</v>
      </c>
      <c r="AO97" s="11">
        <f t="shared" si="56"/>
        <v>2</v>
      </c>
      <c r="AP97" s="11">
        <f t="shared" si="57"/>
        <v>1</v>
      </c>
      <c r="AQ97" s="11">
        <f t="shared" si="58"/>
        <v>1</v>
      </c>
      <c r="AR97" s="11">
        <f t="shared" si="59"/>
        <v>2</v>
      </c>
      <c r="AS97" s="11">
        <f t="shared" si="60"/>
        <v>2</v>
      </c>
      <c r="AT97" s="11">
        <f t="shared" si="61"/>
        <v>1</v>
      </c>
      <c r="AU97" s="11">
        <f t="shared" si="62"/>
        <v>1</v>
      </c>
      <c r="AV97" s="11">
        <f t="shared" si="63"/>
        <v>2</v>
      </c>
      <c r="AX97" s="11">
        <f t="shared" si="69"/>
        <v>11</v>
      </c>
      <c r="EB97" s="11">
        <v>93</v>
      </c>
      <c r="ED97" s="11">
        <f t="shared" si="70"/>
        <v>93</v>
      </c>
      <c r="EE97" s="11" t="str">
        <f t="shared" si="71"/>
        <v>(97)</v>
      </c>
    </row>
    <row r="98" spans="1:135" ht="15.75">
      <c r="A98" s="8" t="str">
        <f t="shared" si="72"/>
        <v>94(93)</v>
      </c>
      <c r="B98" s="9" t="s">
        <v>91</v>
      </c>
      <c r="C98" s="10" t="s">
        <v>50</v>
      </c>
      <c r="D98" s="21">
        <f t="shared" si="64"/>
        <v>984</v>
      </c>
      <c r="E98" s="19"/>
      <c r="F98" s="15">
        <f t="shared" si="65"/>
        <v>6</v>
      </c>
      <c r="G98" s="20">
        <f t="shared" si="66"/>
        <v>82</v>
      </c>
      <c r="H98" s="19"/>
      <c r="I98" s="15"/>
      <c r="J98" s="15">
        <v>215</v>
      </c>
      <c r="K98" s="15">
        <v>195</v>
      </c>
      <c r="L98" s="15">
        <v>102</v>
      </c>
      <c r="M98" s="15">
        <v>96</v>
      </c>
      <c r="N98" s="15"/>
      <c r="O98" s="15"/>
      <c r="P98" s="55"/>
      <c r="Q98" s="30">
        <v>236</v>
      </c>
      <c r="R98" s="56"/>
      <c r="S98" s="15"/>
      <c r="T98" s="15">
        <v>140</v>
      </c>
      <c r="U98" s="15"/>
      <c r="V98" s="15"/>
      <c r="W98" s="15"/>
      <c r="X98" s="15"/>
      <c r="Y98" s="25">
        <f t="shared" si="67"/>
        <v>16</v>
      </c>
      <c r="AA98" s="18">
        <v>93</v>
      </c>
      <c r="AB98" s="34">
        <f t="shared" si="73"/>
        <v>94</v>
      </c>
      <c r="AC98" s="34">
        <f t="shared" si="68"/>
        <v>94</v>
      </c>
      <c r="AG98" s="11">
        <f t="shared" si="48"/>
        <v>1</v>
      </c>
      <c r="AH98" s="11">
        <f t="shared" si="49"/>
        <v>2</v>
      </c>
      <c r="AI98" s="11">
        <f t="shared" si="50"/>
        <v>3</v>
      </c>
      <c r="AJ98" s="11">
        <f t="shared" si="51"/>
        <v>3</v>
      </c>
      <c r="AK98" s="11">
        <f t="shared" si="52"/>
        <v>3</v>
      </c>
      <c r="AL98" s="11">
        <f t="shared" si="53"/>
        <v>2</v>
      </c>
      <c r="AM98" s="11">
        <f t="shared" si="54"/>
        <v>1</v>
      </c>
      <c r="AN98" s="11">
        <f t="shared" si="55"/>
        <v>1</v>
      </c>
      <c r="AO98" s="11">
        <f t="shared" si="56"/>
        <v>2</v>
      </c>
      <c r="AP98" s="11">
        <f t="shared" si="57"/>
        <v>2</v>
      </c>
      <c r="AQ98" s="11">
        <f t="shared" si="58"/>
        <v>1</v>
      </c>
      <c r="AR98" s="11">
        <f t="shared" si="59"/>
        <v>2</v>
      </c>
      <c r="AS98" s="11">
        <f t="shared" si="60"/>
        <v>2</v>
      </c>
      <c r="AT98" s="11">
        <f t="shared" si="61"/>
        <v>1</v>
      </c>
      <c r="AU98" s="11">
        <f t="shared" si="62"/>
        <v>1</v>
      </c>
      <c r="AV98" s="11">
        <f t="shared" si="63"/>
        <v>1</v>
      </c>
      <c r="AX98" s="11">
        <f t="shared" si="69"/>
        <v>9</v>
      </c>
      <c r="EB98" s="11">
        <v>94</v>
      </c>
      <c r="ED98" s="11">
        <f t="shared" si="70"/>
        <v>94</v>
      </c>
      <c r="EE98" s="11" t="str">
        <f t="shared" si="71"/>
        <v>(93)</v>
      </c>
    </row>
    <row r="99" spans="1:135" ht="15.75">
      <c r="A99" s="8" t="str">
        <f t="shared" si="72"/>
        <v>95(96)</v>
      </c>
      <c r="B99" s="9" t="s">
        <v>203</v>
      </c>
      <c r="C99" s="10" t="s">
        <v>37</v>
      </c>
      <c r="D99" s="21">
        <f t="shared" si="64"/>
        <v>974</v>
      </c>
      <c r="E99" s="19"/>
      <c r="F99" s="15">
        <f t="shared" si="65"/>
        <v>4</v>
      </c>
      <c r="G99" s="20">
        <f t="shared" si="66"/>
        <v>121.75</v>
      </c>
      <c r="H99" s="19"/>
      <c r="I99" s="15"/>
      <c r="J99" s="15"/>
      <c r="K99" s="15">
        <v>273</v>
      </c>
      <c r="L99" s="15">
        <v>248</v>
      </c>
      <c r="M99" s="15"/>
      <c r="N99" s="15"/>
      <c r="O99" s="15"/>
      <c r="P99" s="55"/>
      <c r="Q99" s="30"/>
      <c r="R99" s="56"/>
      <c r="S99" s="15"/>
      <c r="T99" s="15">
        <v>191</v>
      </c>
      <c r="U99" s="15"/>
      <c r="V99" s="15"/>
      <c r="W99" s="15"/>
      <c r="X99" s="15">
        <v>262</v>
      </c>
      <c r="Y99" s="25">
        <f t="shared" si="67"/>
        <v>16</v>
      </c>
      <c r="AA99" s="18">
        <v>96</v>
      </c>
      <c r="AB99" s="34">
        <f t="shared" si="73"/>
        <v>95</v>
      </c>
      <c r="AC99" s="34">
        <f t="shared" si="68"/>
        <v>95</v>
      </c>
      <c r="AG99" s="11">
        <f t="shared" si="48"/>
        <v>1</v>
      </c>
      <c r="AH99" s="11">
        <f t="shared" si="49"/>
        <v>1</v>
      </c>
      <c r="AI99" s="11">
        <f t="shared" si="50"/>
        <v>2</v>
      </c>
      <c r="AJ99" s="11">
        <f t="shared" si="51"/>
        <v>3</v>
      </c>
      <c r="AK99" s="11">
        <f t="shared" si="52"/>
        <v>2</v>
      </c>
      <c r="AL99" s="11">
        <f t="shared" si="53"/>
        <v>1</v>
      </c>
      <c r="AM99" s="11">
        <f t="shared" si="54"/>
        <v>1</v>
      </c>
      <c r="AN99" s="11">
        <f t="shared" si="55"/>
        <v>1</v>
      </c>
      <c r="AO99" s="11">
        <f t="shared" si="56"/>
        <v>1</v>
      </c>
      <c r="AP99" s="11">
        <f t="shared" si="57"/>
        <v>1</v>
      </c>
      <c r="AQ99" s="11">
        <f t="shared" si="58"/>
        <v>1</v>
      </c>
      <c r="AR99" s="11">
        <f t="shared" si="59"/>
        <v>2</v>
      </c>
      <c r="AS99" s="11">
        <f t="shared" si="60"/>
        <v>2</v>
      </c>
      <c r="AT99" s="11">
        <f t="shared" si="61"/>
        <v>1</v>
      </c>
      <c r="AU99" s="11">
        <f t="shared" si="62"/>
        <v>1</v>
      </c>
      <c r="AV99" s="11">
        <f t="shared" si="63"/>
        <v>2</v>
      </c>
      <c r="AX99" s="11">
        <f t="shared" si="69"/>
        <v>6</v>
      </c>
      <c r="EB99" s="11">
        <v>95</v>
      </c>
      <c r="ED99" s="11">
        <f t="shared" si="70"/>
        <v>95</v>
      </c>
      <c r="EE99" s="11" t="str">
        <f t="shared" si="71"/>
        <v>(96)</v>
      </c>
    </row>
    <row r="100" spans="1:135" ht="15.75">
      <c r="A100" s="8" t="str">
        <f t="shared" si="72"/>
        <v>96(95)</v>
      </c>
      <c r="B100" s="9" t="s">
        <v>191</v>
      </c>
      <c r="C100" s="10" t="s">
        <v>50</v>
      </c>
      <c r="D100" s="21">
        <f t="shared" si="64"/>
        <v>963</v>
      </c>
      <c r="E100" s="19"/>
      <c r="F100" s="15">
        <f t="shared" si="65"/>
        <v>5</v>
      </c>
      <c r="G100" s="20">
        <f t="shared" si="66"/>
        <v>96.3</v>
      </c>
      <c r="H100" s="19"/>
      <c r="I100" s="15"/>
      <c r="J100" s="15"/>
      <c r="K100" s="15">
        <v>172</v>
      </c>
      <c r="L100" s="15">
        <v>199</v>
      </c>
      <c r="M100" s="15">
        <v>210</v>
      </c>
      <c r="N100" s="15"/>
      <c r="O100" s="15"/>
      <c r="P100" s="55"/>
      <c r="Q100" s="30"/>
      <c r="R100" s="56"/>
      <c r="S100" s="15">
        <v>227</v>
      </c>
      <c r="T100" s="15"/>
      <c r="U100" s="15">
        <v>155</v>
      </c>
      <c r="V100" s="15"/>
      <c r="W100" s="15"/>
      <c r="X100" s="15"/>
      <c r="Y100" s="25">
        <f t="shared" si="67"/>
        <v>16</v>
      </c>
      <c r="AA100" s="18">
        <v>95</v>
      </c>
      <c r="AB100" s="34">
        <f t="shared" si="73"/>
        <v>96</v>
      </c>
      <c r="AC100" s="34">
        <f t="shared" si="68"/>
        <v>96</v>
      </c>
      <c r="AG100" s="11">
        <f t="shared" si="48"/>
        <v>1</v>
      </c>
      <c r="AH100" s="11">
        <f t="shared" si="49"/>
        <v>1</v>
      </c>
      <c r="AI100" s="11">
        <f t="shared" si="50"/>
        <v>2</v>
      </c>
      <c r="AJ100" s="11">
        <f t="shared" si="51"/>
        <v>3</v>
      </c>
      <c r="AK100" s="11">
        <f t="shared" si="52"/>
        <v>3</v>
      </c>
      <c r="AL100" s="11">
        <f t="shared" si="53"/>
        <v>2</v>
      </c>
      <c r="AM100" s="11">
        <f t="shared" si="54"/>
        <v>1</v>
      </c>
      <c r="AN100" s="11">
        <f t="shared" si="55"/>
        <v>1</v>
      </c>
      <c r="AO100" s="11">
        <f t="shared" si="56"/>
        <v>1</v>
      </c>
      <c r="AP100" s="11">
        <f t="shared" si="57"/>
        <v>1</v>
      </c>
      <c r="AQ100" s="11">
        <f t="shared" si="58"/>
        <v>2</v>
      </c>
      <c r="AR100" s="11">
        <f t="shared" si="59"/>
        <v>2</v>
      </c>
      <c r="AS100" s="11">
        <f t="shared" si="60"/>
        <v>2</v>
      </c>
      <c r="AT100" s="11">
        <f t="shared" si="61"/>
        <v>2</v>
      </c>
      <c r="AU100" s="11">
        <f t="shared" si="62"/>
        <v>1</v>
      </c>
      <c r="AV100" s="11">
        <f t="shared" si="63"/>
        <v>1</v>
      </c>
      <c r="AX100" s="11">
        <f t="shared" si="69"/>
        <v>8</v>
      </c>
      <c r="EB100" s="11">
        <v>96</v>
      </c>
      <c r="ED100" s="11">
        <f t="shared" si="70"/>
        <v>96</v>
      </c>
      <c r="EE100" s="11" t="str">
        <f t="shared" si="71"/>
        <v>(95)</v>
      </c>
    </row>
    <row r="101" spans="1:135" ht="15.75">
      <c r="A101" s="8" t="str">
        <f t="shared" si="72"/>
        <v>97(85)</v>
      </c>
      <c r="B101" s="9" t="s">
        <v>103</v>
      </c>
      <c r="C101" s="10" t="s">
        <v>60</v>
      </c>
      <c r="D101" s="21">
        <f aca="true" t="shared" si="74" ref="D101:D132">SUM(I101:X101)</f>
        <v>942</v>
      </c>
      <c r="E101" s="19"/>
      <c r="F101" s="15">
        <f aca="true" t="shared" si="75" ref="F101:F132">COUNT(I101:X101)</f>
        <v>6</v>
      </c>
      <c r="G101" s="20">
        <f aca="true" t="shared" si="76" ref="G101:G132">SUM((D101)/(F101*2))</f>
        <v>78.5</v>
      </c>
      <c r="H101" s="19"/>
      <c r="I101" s="15"/>
      <c r="J101" s="15">
        <v>171</v>
      </c>
      <c r="K101" s="15">
        <v>206</v>
      </c>
      <c r="L101" s="15">
        <v>127</v>
      </c>
      <c r="M101" s="15">
        <v>98</v>
      </c>
      <c r="N101" s="15">
        <v>173</v>
      </c>
      <c r="O101" s="15">
        <v>167</v>
      </c>
      <c r="P101" s="55"/>
      <c r="Q101" s="30"/>
      <c r="R101" s="56"/>
      <c r="S101" s="15"/>
      <c r="T101" s="15"/>
      <c r="U101" s="15"/>
      <c r="V101" s="15"/>
      <c r="W101" s="15"/>
      <c r="X101" s="15"/>
      <c r="Y101" s="25">
        <f aca="true" t="shared" si="77" ref="Y101:Y132">SUM($I$3:$X$3)</f>
        <v>16</v>
      </c>
      <c r="AA101" s="18">
        <v>85</v>
      </c>
      <c r="AB101" s="34">
        <f t="shared" si="73"/>
        <v>97</v>
      </c>
      <c r="AC101" s="34">
        <f aca="true" t="shared" si="78" ref="AC101:AC132">IF(F101&gt;1,ROW($A97:$IV97),"-")</f>
        <v>97</v>
      </c>
      <c r="AG101" s="11">
        <f t="shared" si="48"/>
        <v>1</v>
      </c>
      <c r="AH101" s="11">
        <f t="shared" si="49"/>
        <v>2</v>
      </c>
      <c r="AI101" s="11">
        <f t="shared" si="50"/>
        <v>3</v>
      </c>
      <c r="AJ101" s="11">
        <f t="shared" si="51"/>
        <v>3</v>
      </c>
      <c r="AK101" s="11">
        <f t="shared" si="52"/>
        <v>3</v>
      </c>
      <c r="AL101" s="11">
        <f t="shared" si="53"/>
        <v>3</v>
      </c>
      <c r="AM101" s="11">
        <f t="shared" si="54"/>
        <v>3</v>
      </c>
      <c r="AN101" s="11">
        <f t="shared" si="55"/>
        <v>2</v>
      </c>
      <c r="AO101" s="11">
        <f t="shared" si="56"/>
        <v>1</v>
      </c>
      <c r="AP101" s="11">
        <f t="shared" si="57"/>
        <v>1</v>
      </c>
      <c r="AQ101" s="11">
        <f t="shared" si="58"/>
        <v>1</v>
      </c>
      <c r="AR101" s="11">
        <f t="shared" si="59"/>
        <v>1</v>
      </c>
      <c r="AS101" s="11">
        <f t="shared" si="60"/>
        <v>1</v>
      </c>
      <c r="AT101" s="11">
        <f t="shared" si="61"/>
        <v>1</v>
      </c>
      <c r="AU101" s="11">
        <f t="shared" si="62"/>
        <v>1</v>
      </c>
      <c r="AV101" s="11">
        <f t="shared" si="63"/>
        <v>1</v>
      </c>
      <c r="AX101" s="11">
        <f t="shared" si="69"/>
        <v>7</v>
      </c>
      <c r="EB101" s="11">
        <v>97</v>
      </c>
      <c r="ED101" s="11">
        <f t="shared" si="70"/>
        <v>97</v>
      </c>
      <c r="EE101" s="11" t="str">
        <f t="shared" si="71"/>
        <v>(85)</v>
      </c>
    </row>
    <row r="102" spans="1:135" ht="15.75">
      <c r="A102" s="8" t="str">
        <f t="shared" si="72"/>
        <v>98(98)</v>
      </c>
      <c r="B102" s="35" t="s">
        <v>79</v>
      </c>
      <c r="C102" s="36" t="s">
        <v>182</v>
      </c>
      <c r="D102" s="21">
        <f t="shared" si="74"/>
        <v>922</v>
      </c>
      <c r="E102" s="19"/>
      <c r="F102" s="15">
        <f t="shared" si="75"/>
        <v>6</v>
      </c>
      <c r="G102" s="20">
        <f t="shared" si="76"/>
        <v>76.83333333333333</v>
      </c>
      <c r="H102" s="19"/>
      <c r="I102" s="15">
        <v>185</v>
      </c>
      <c r="J102" s="15"/>
      <c r="K102" s="15">
        <v>142</v>
      </c>
      <c r="L102" s="15">
        <v>145</v>
      </c>
      <c r="M102" s="15"/>
      <c r="N102" s="15"/>
      <c r="O102" s="15"/>
      <c r="P102" s="55"/>
      <c r="Q102" s="30"/>
      <c r="R102" s="56"/>
      <c r="S102" s="15"/>
      <c r="T102" s="15">
        <v>148</v>
      </c>
      <c r="U102" s="15"/>
      <c r="V102" s="15">
        <v>150</v>
      </c>
      <c r="W102" s="15"/>
      <c r="X102" s="15">
        <v>152</v>
      </c>
      <c r="Y102" s="25">
        <f t="shared" si="77"/>
        <v>16</v>
      </c>
      <c r="AA102" s="18">
        <v>98</v>
      </c>
      <c r="AB102" s="34">
        <f t="shared" si="73"/>
        <v>98</v>
      </c>
      <c r="AC102" s="34">
        <f t="shared" si="78"/>
        <v>98</v>
      </c>
      <c r="AG102" s="11">
        <f t="shared" si="48"/>
        <v>2</v>
      </c>
      <c r="AH102" s="11">
        <f t="shared" si="49"/>
        <v>2</v>
      </c>
      <c r="AI102" s="11">
        <f t="shared" si="50"/>
        <v>2</v>
      </c>
      <c r="AJ102" s="11">
        <f t="shared" si="51"/>
        <v>3</v>
      </c>
      <c r="AK102" s="11">
        <f t="shared" si="52"/>
        <v>2</v>
      </c>
      <c r="AL102" s="11">
        <f t="shared" si="53"/>
        <v>1</v>
      </c>
      <c r="AM102" s="11">
        <f t="shared" si="54"/>
        <v>1</v>
      </c>
      <c r="AN102" s="11">
        <f t="shared" si="55"/>
        <v>1</v>
      </c>
      <c r="AO102" s="11">
        <f t="shared" si="56"/>
        <v>1</v>
      </c>
      <c r="AP102" s="11">
        <f t="shared" si="57"/>
        <v>1</v>
      </c>
      <c r="AQ102" s="11">
        <f t="shared" si="58"/>
        <v>1</v>
      </c>
      <c r="AR102" s="11">
        <f t="shared" si="59"/>
        <v>2</v>
      </c>
      <c r="AS102" s="11">
        <f t="shared" si="60"/>
        <v>2</v>
      </c>
      <c r="AT102" s="11">
        <f t="shared" si="61"/>
        <v>2</v>
      </c>
      <c r="AU102" s="11">
        <f t="shared" si="62"/>
        <v>2</v>
      </c>
      <c r="AV102" s="11">
        <f t="shared" si="63"/>
        <v>2</v>
      </c>
      <c r="AX102" s="11">
        <f t="shared" si="69"/>
        <v>10</v>
      </c>
      <c r="EB102" s="11">
        <v>98</v>
      </c>
      <c r="ED102" s="11">
        <f t="shared" si="70"/>
        <v>98</v>
      </c>
      <c r="EE102" s="11" t="str">
        <f t="shared" si="71"/>
        <v>(98)</v>
      </c>
    </row>
    <row r="103" spans="1:135" ht="15.75">
      <c r="A103" s="8" t="str">
        <f t="shared" si="72"/>
        <v>99(107)</v>
      </c>
      <c r="B103" s="35" t="s">
        <v>231</v>
      </c>
      <c r="C103" s="36" t="s">
        <v>199</v>
      </c>
      <c r="D103" s="21">
        <f t="shared" si="74"/>
        <v>906</v>
      </c>
      <c r="E103" s="19"/>
      <c r="F103" s="15">
        <f t="shared" si="75"/>
        <v>8</v>
      </c>
      <c r="G103" s="20">
        <f t="shared" si="76"/>
        <v>56.625</v>
      </c>
      <c r="H103" s="19"/>
      <c r="I103" s="15"/>
      <c r="J103" s="15"/>
      <c r="K103" s="15"/>
      <c r="L103" s="15"/>
      <c r="M103" s="15">
        <v>93</v>
      </c>
      <c r="N103" s="15">
        <v>132</v>
      </c>
      <c r="O103" s="15"/>
      <c r="P103" s="55"/>
      <c r="Q103" s="30">
        <v>109</v>
      </c>
      <c r="R103" s="56">
        <v>77</v>
      </c>
      <c r="S103" s="15"/>
      <c r="T103" s="15">
        <v>90</v>
      </c>
      <c r="U103" s="15">
        <v>112</v>
      </c>
      <c r="V103" s="15"/>
      <c r="W103" s="15">
        <v>104</v>
      </c>
      <c r="X103" s="15">
        <v>189</v>
      </c>
      <c r="Y103" s="25">
        <f t="shared" si="77"/>
        <v>16</v>
      </c>
      <c r="AA103" s="18">
        <v>107</v>
      </c>
      <c r="AB103" s="34">
        <f t="shared" si="73"/>
        <v>99</v>
      </c>
      <c r="AC103" s="34">
        <f t="shared" si="78"/>
        <v>99</v>
      </c>
      <c r="AG103" s="11">
        <f t="shared" si="48"/>
        <v>1</v>
      </c>
      <c r="AH103" s="11">
        <f t="shared" si="49"/>
        <v>1</v>
      </c>
      <c r="AI103" s="11">
        <f t="shared" si="50"/>
        <v>1</v>
      </c>
      <c r="AJ103" s="11">
        <f t="shared" si="51"/>
        <v>1</v>
      </c>
      <c r="AK103" s="11">
        <f t="shared" si="52"/>
        <v>2</v>
      </c>
      <c r="AL103" s="11">
        <f t="shared" si="53"/>
        <v>3</v>
      </c>
      <c r="AM103" s="11">
        <f t="shared" si="54"/>
        <v>2</v>
      </c>
      <c r="AN103" s="11">
        <f t="shared" si="55"/>
        <v>1</v>
      </c>
      <c r="AO103" s="11">
        <f t="shared" si="56"/>
        <v>2</v>
      </c>
      <c r="AP103" s="11">
        <f t="shared" si="57"/>
        <v>3</v>
      </c>
      <c r="AQ103" s="11">
        <f t="shared" si="58"/>
        <v>2</v>
      </c>
      <c r="AR103" s="11">
        <f t="shared" si="59"/>
        <v>2</v>
      </c>
      <c r="AS103" s="11">
        <f t="shared" si="60"/>
        <v>3</v>
      </c>
      <c r="AT103" s="11">
        <f t="shared" si="61"/>
        <v>2</v>
      </c>
      <c r="AU103" s="11">
        <f t="shared" si="62"/>
        <v>2</v>
      </c>
      <c r="AV103" s="11">
        <f t="shared" si="63"/>
        <v>3</v>
      </c>
      <c r="AX103" s="11">
        <f t="shared" si="69"/>
        <v>11</v>
      </c>
      <c r="EB103" s="11">
        <v>99</v>
      </c>
      <c r="ED103" s="11">
        <f t="shared" si="70"/>
        <v>99</v>
      </c>
      <c r="EE103" s="11" t="str">
        <f t="shared" si="71"/>
        <v>(107)</v>
      </c>
    </row>
    <row r="104" spans="1:135" ht="15.75">
      <c r="A104" s="8" t="str">
        <f t="shared" si="72"/>
        <v>100(99)</v>
      </c>
      <c r="B104" s="9" t="s">
        <v>124</v>
      </c>
      <c r="C104" s="36" t="s">
        <v>182</v>
      </c>
      <c r="D104" s="21">
        <f t="shared" si="74"/>
        <v>905</v>
      </c>
      <c r="E104" s="19"/>
      <c r="F104" s="15">
        <f t="shared" si="75"/>
        <v>5</v>
      </c>
      <c r="G104" s="20">
        <f t="shared" si="76"/>
        <v>90.5</v>
      </c>
      <c r="H104" s="19"/>
      <c r="I104" s="15">
        <v>197</v>
      </c>
      <c r="J104" s="15">
        <v>181</v>
      </c>
      <c r="K104" s="15">
        <v>198</v>
      </c>
      <c r="L104" s="15"/>
      <c r="M104" s="15"/>
      <c r="N104" s="15"/>
      <c r="O104" s="15">
        <v>129</v>
      </c>
      <c r="P104" s="55">
        <v>200</v>
      </c>
      <c r="Q104" s="30"/>
      <c r="R104" s="56"/>
      <c r="S104" s="15"/>
      <c r="T104" s="15"/>
      <c r="U104" s="15"/>
      <c r="V104" s="15"/>
      <c r="W104" s="15"/>
      <c r="X104" s="15"/>
      <c r="Y104" s="25">
        <f t="shared" si="77"/>
        <v>16</v>
      </c>
      <c r="AA104" s="18">
        <v>99</v>
      </c>
      <c r="AB104" s="34">
        <f t="shared" si="73"/>
        <v>100</v>
      </c>
      <c r="AC104" s="34">
        <f t="shared" si="78"/>
        <v>100</v>
      </c>
      <c r="AG104" s="11">
        <f t="shared" si="48"/>
        <v>2</v>
      </c>
      <c r="AH104" s="11">
        <f t="shared" si="49"/>
        <v>3</v>
      </c>
      <c r="AI104" s="11">
        <f t="shared" si="50"/>
        <v>3</v>
      </c>
      <c r="AJ104" s="11">
        <f t="shared" si="51"/>
        <v>2</v>
      </c>
      <c r="AK104" s="11">
        <f t="shared" si="52"/>
        <v>1</v>
      </c>
      <c r="AL104" s="11">
        <f t="shared" si="53"/>
        <v>1</v>
      </c>
      <c r="AM104" s="11">
        <f t="shared" si="54"/>
        <v>2</v>
      </c>
      <c r="AN104" s="11">
        <f t="shared" si="55"/>
        <v>3</v>
      </c>
      <c r="AO104" s="11">
        <f t="shared" si="56"/>
        <v>2</v>
      </c>
      <c r="AP104" s="11">
        <f t="shared" si="57"/>
        <v>1</v>
      </c>
      <c r="AQ104" s="11">
        <f t="shared" si="58"/>
        <v>1</v>
      </c>
      <c r="AR104" s="11">
        <f t="shared" si="59"/>
        <v>1</v>
      </c>
      <c r="AS104" s="11">
        <f t="shared" si="60"/>
        <v>1</v>
      </c>
      <c r="AT104" s="11">
        <f t="shared" si="61"/>
        <v>1</v>
      </c>
      <c r="AU104" s="11">
        <f t="shared" si="62"/>
        <v>1</v>
      </c>
      <c r="AV104" s="11">
        <f t="shared" si="63"/>
        <v>1</v>
      </c>
      <c r="AX104" s="11">
        <f t="shared" si="69"/>
        <v>7</v>
      </c>
      <c r="EB104" s="11">
        <v>100</v>
      </c>
      <c r="ED104" s="11">
        <f t="shared" si="70"/>
        <v>100</v>
      </c>
      <c r="EE104" s="11" t="str">
        <f t="shared" si="71"/>
        <v>(99)</v>
      </c>
    </row>
    <row r="105" spans="1:135" ht="15.75">
      <c r="A105" s="8" t="str">
        <f t="shared" si="72"/>
        <v>101(105)</v>
      </c>
      <c r="B105" s="9" t="s">
        <v>92</v>
      </c>
      <c r="C105" s="10" t="s">
        <v>39</v>
      </c>
      <c r="D105" s="21">
        <f t="shared" si="74"/>
        <v>848</v>
      </c>
      <c r="E105" s="19"/>
      <c r="F105" s="15">
        <f t="shared" si="75"/>
        <v>6</v>
      </c>
      <c r="G105" s="20">
        <f t="shared" si="76"/>
        <v>70.66666666666667</v>
      </c>
      <c r="H105" s="19"/>
      <c r="I105" s="15">
        <v>137</v>
      </c>
      <c r="J105" s="15"/>
      <c r="K105" s="15">
        <v>163</v>
      </c>
      <c r="L105" s="15"/>
      <c r="M105" s="15"/>
      <c r="N105" s="15"/>
      <c r="O105" s="15">
        <v>113</v>
      </c>
      <c r="P105" s="55"/>
      <c r="Q105" s="30"/>
      <c r="R105" s="56"/>
      <c r="S105" s="15">
        <v>158</v>
      </c>
      <c r="T105" s="15"/>
      <c r="U105" s="15"/>
      <c r="V105" s="15"/>
      <c r="W105" s="15">
        <v>91</v>
      </c>
      <c r="X105" s="15">
        <v>186</v>
      </c>
      <c r="Y105" s="25">
        <f t="shared" si="77"/>
        <v>16</v>
      </c>
      <c r="AA105" s="18">
        <v>105</v>
      </c>
      <c r="AB105" s="34">
        <f t="shared" si="73"/>
        <v>101</v>
      </c>
      <c r="AC105" s="34">
        <f t="shared" si="78"/>
        <v>101</v>
      </c>
      <c r="AG105" s="11">
        <f t="shared" si="48"/>
        <v>2</v>
      </c>
      <c r="AH105" s="11">
        <f t="shared" si="49"/>
        <v>2</v>
      </c>
      <c r="AI105" s="11">
        <f t="shared" si="50"/>
        <v>2</v>
      </c>
      <c r="AJ105" s="11">
        <f t="shared" si="51"/>
        <v>2</v>
      </c>
      <c r="AK105" s="11">
        <f t="shared" si="52"/>
        <v>1</v>
      </c>
      <c r="AL105" s="11">
        <f t="shared" si="53"/>
        <v>1</v>
      </c>
      <c r="AM105" s="11">
        <f t="shared" si="54"/>
        <v>2</v>
      </c>
      <c r="AN105" s="11">
        <f t="shared" si="55"/>
        <v>2</v>
      </c>
      <c r="AO105" s="11">
        <f t="shared" si="56"/>
        <v>1</v>
      </c>
      <c r="AP105" s="11">
        <f t="shared" si="57"/>
        <v>1</v>
      </c>
      <c r="AQ105" s="11">
        <f t="shared" si="58"/>
        <v>2</v>
      </c>
      <c r="AR105" s="11">
        <f t="shared" si="59"/>
        <v>2</v>
      </c>
      <c r="AS105" s="11">
        <f t="shared" si="60"/>
        <v>1</v>
      </c>
      <c r="AT105" s="11">
        <f t="shared" si="61"/>
        <v>1</v>
      </c>
      <c r="AU105" s="11">
        <f t="shared" si="62"/>
        <v>2</v>
      </c>
      <c r="AV105" s="11">
        <f t="shared" si="63"/>
        <v>3</v>
      </c>
      <c r="AX105" s="11">
        <f t="shared" si="69"/>
        <v>10</v>
      </c>
      <c r="EB105" s="11">
        <v>101</v>
      </c>
      <c r="ED105" s="11">
        <f t="shared" si="70"/>
        <v>101</v>
      </c>
      <c r="EE105" s="11" t="str">
        <f t="shared" si="71"/>
        <v>(105)</v>
      </c>
    </row>
    <row r="106" spans="1:135" ht="15.75">
      <c r="A106" s="8" t="str">
        <f t="shared" si="72"/>
        <v>102(87)</v>
      </c>
      <c r="B106" s="35" t="s">
        <v>76</v>
      </c>
      <c r="C106" s="10" t="s">
        <v>183</v>
      </c>
      <c r="D106" s="21">
        <f t="shared" si="74"/>
        <v>847</v>
      </c>
      <c r="E106" s="19"/>
      <c r="F106" s="15">
        <f t="shared" si="75"/>
        <v>4</v>
      </c>
      <c r="G106" s="20">
        <f t="shared" si="76"/>
        <v>105.875</v>
      </c>
      <c r="H106" s="19"/>
      <c r="I106" s="15"/>
      <c r="J106" s="15">
        <v>319</v>
      </c>
      <c r="K106" s="15"/>
      <c r="L106" s="15"/>
      <c r="M106" s="15"/>
      <c r="N106" s="15"/>
      <c r="O106" s="15">
        <v>148</v>
      </c>
      <c r="P106" s="55"/>
      <c r="Q106" s="30"/>
      <c r="R106" s="56">
        <v>192</v>
      </c>
      <c r="S106" s="15"/>
      <c r="T106" s="15">
        <v>188</v>
      </c>
      <c r="U106" s="15"/>
      <c r="V106" s="15"/>
      <c r="W106" s="15"/>
      <c r="X106" s="15"/>
      <c r="Y106" s="25">
        <f t="shared" si="77"/>
        <v>16</v>
      </c>
      <c r="AA106" s="18">
        <v>87</v>
      </c>
      <c r="AB106" s="34">
        <f t="shared" si="73"/>
        <v>102</v>
      </c>
      <c r="AC106" s="34">
        <f t="shared" si="78"/>
        <v>102</v>
      </c>
      <c r="AG106" s="11">
        <f t="shared" si="48"/>
        <v>1</v>
      </c>
      <c r="AH106" s="11">
        <f t="shared" si="49"/>
        <v>2</v>
      </c>
      <c r="AI106" s="11">
        <f t="shared" si="50"/>
        <v>2</v>
      </c>
      <c r="AJ106" s="11">
        <f t="shared" si="51"/>
        <v>1</v>
      </c>
      <c r="AK106" s="11">
        <f t="shared" si="52"/>
        <v>1</v>
      </c>
      <c r="AL106" s="11">
        <f t="shared" si="53"/>
        <v>1</v>
      </c>
      <c r="AM106" s="11">
        <f t="shared" si="54"/>
        <v>2</v>
      </c>
      <c r="AN106" s="11">
        <f t="shared" si="55"/>
        <v>2</v>
      </c>
      <c r="AO106" s="11">
        <f t="shared" si="56"/>
        <v>1</v>
      </c>
      <c r="AP106" s="11">
        <f t="shared" si="57"/>
        <v>2</v>
      </c>
      <c r="AQ106" s="11">
        <f t="shared" si="58"/>
        <v>2</v>
      </c>
      <c r="AR106" s="11">
        <f t="shared" si="59"/>
        <v>2</v>
      </c>
      <c r="AS106" s="11">
        <f t="shared" si="60"/>
        <v>2</v>
      </c>
      <c r="AT106" s="11">
        <f t="shared" si="61"/>
        <v>1</v>
      </c>
      <c r="AU106" s="11">
        <f t="shared" si="62"/>
        <v>1</v>
      </c>
      <c r="AV106" s="11">
        <f t="shared" si="63"/>
        <v>1</v>
      </c>
      <c r="AX106" s="11">
        <f t="shared" si="69"/>
        <v>8</v>
      </c>
      <c r="EB106" s="11">
        <v>102</v>
      </c>
      <c r="ED106" s="11">
        <f t="shared" si="70"/>
        <v>102</v>
      </c>
      <c r="EE106" s="11" t="str">
        <f t="shared" si="71"/>
        <v>(87)</v>
      </c>
    </row>
    <row r="107" spans="1:135" ht="15.75">
      <c r="A107" s="8" t="str">
        <f t="shared" si="72"/>
        <v>103(102)</v>
      </c>
      <c r="B107" s="9" t="s">
        <v>154</v>
      </c>
      <c r="C107" s="36" t="s">
        <v>182</v>
      </c>
      <c r="D107" s="21">
        <f t="shared" si="74"/>
        <v>843</v>
      </c>
      <c r="E107" s="19"/>
      <c r="F107" s="15">
        <f t="shared" si="75"/>
        <v>3</v>
      </c>
      <c r="G107" s="20">
        <f t="shared" si="76"/>
        <v>140.5</v>
      </c>
      <c r="H107" s="19"/>
      <c r="I107" s="15"/>
      <c r="J107" s="15">
        <v>291</v>
      </c>
      <c r="K107" s="15">
        <v>269</v>
      </c>
      <c r="L107" s="15"/>
      <c r="M107" s="15"/>
      <c r="N107" s="15"/>
      <c r="O107" s="15"/>
      <c r="P107" s="55">
        <v>283</v>
      </c>
      <c r="Q107" s="30"/>
      <c r="R107" s="56"/>
      <c r="S107" s="15"/>
      <c r="T107" s="15"/>
      <c r="U107" s="15"/>
      <c r="V107" s="15"/>
      <c r="W107" s="15"/>
      <c r="X107" s="15"/>
      <c r="Y107" s="25">
        <f t="shared" si="77"/>
        <v>16</v>
      </c>
      <c r="AA107" s="18">
        <v>102</v>
      </c>
      <c r="AB107" s="34">
        <f t="shared" si="73"/>
        <v>103</v>
      </c>
      <c r="AC107" s="34">
        <f t="shared" si="78"/>
        <v>103</v>
      </c>
      <c r="AG107" s="11">
        <f t="shared" si="48"/>
        <v>1</v>
      </c>
      <c r="AH107" s="11">
        <f t="shared" si="49"/>
        <v>2</v>
      </c>
      <c r="AI107" s="11">
        <f t="shared" si="50"/>
        <v>3</v>
      </c>
      <c r="AJ107" s="11">
        <f t="shared" si="51"/>
        <v>2</v>
      </c>
      <c r="AK107" s="11">
        <f t="shared" si="52"/>
        <v>1</v>
      </c>
      <c r="AL107" s="11">
        <f t="shared" si="53"/>
        <v>1</v>
      </c>
      <c r="AM107" s="11">
        <f t="shared" si="54"/>
        <v>1</v>
      </c>
      <c r="AN107" s="11">
        <f t="shared" si="55"/>
        <v>2</v>
      </c>
      <c r="AO107" s="11">
        <f t="shared" si="56"/>
        <v>2</v>
      </c>
      <c r="AP107" s="11">
        <f t="shared" si="57"/>
        <v>1</v>
      </c>
      <c r="AQ107" s="11">
        <f t="shared" si="58"/>
        <v>1</v>
      </c>
      <c r="AR107" s="11">
        <f t="shared" si="59"/>
        <v>1</v>
      </c>
      <c r="AS107" s="11">
        <f t="shared" si="60"/>
        <v>1</v>
      </c>
      <c r="AT107" s="11">
        <f t="shared" si="61"/>
        <v>1</v>
      </c>
      <c r="AU107" s="11">
        <f t="shared" si="62"/>
        <v>1</v>
      </c>
      <c r="AV107" s="11">
        <f t="shared" si="63"/>
        <v>1</v>
      </c>
      <c r="AX107" s="11">
        <f t="shared" si="69"/>
        <v>5</v>
      </c>
      <c r="EB107" s="11">
        <v>103</v>
      </c>
      <c r="ED107" s="11">
        <f t="shared" si="70"/>
        <v>103</v>
      </c>
      <c r="EE107" s="11" t="str">
        <f t="shared" si="71"/>
        <v>(102)</v>
      </c>
    </row>
    <row r="108" spans="1:135" ht="15.75">
      <c r="A108" s="8" t="str">
        <f t="shared" si="72"/>
        <v>104(104)</v>
      </c>
      <c r="B108" s="9" t="s">
        <v>105</v>
      </c>
      <c r="C108" s="10" t="s">
        <v>199</v>
      </c>
      <c r="D108" s="21">
        <f t="shared" si="74"/>
        <v>823</v>
      </c>
      <c r="E108" s="19"/>
      <c r="F108" s="15">
        <f t="shared" si="75"/>
        <v>10</v>
      </c>
      <c r="G108" s="20">
        <f t="shared" si="76"/>
        <v>41.15</v>
      </c>
      <c r="H108" s="19"/>
      <c r="I108" s="15">
        <v>142</v>
      </c>
      <c r="J108" s="15">
        <v>67</v>
      </c>
      <c r="K108" s="15"/>
      <c r="L108" s="15"/>
      <c r="M108" s="15">
        <v>114</v>
      </c>
      <c r="N108" s="15"/>
      <c r="O108" s="15">
        <v>58</v>
      </c>
      <c r="P108" s="55"/>
      <c r="Q108" s="30">
        <v>99</v>
      </c>
      <c r="R108" s="56">
        <v>81</v>
      </c>
      <c r="S108" s="15">
        <v>51</v>
      </c>
      <c r="T108" s="15">
        <v>26</v>
      </c>
      <c r="U108" s="15">
        <v>80</v>
      </c>
      <c r="V108" s="15"/>
      <c r="W108" s="15"/>
      <c r="X108" s="15">
        <v>105</v>
      </c>
      <c r="Y108" s="25">
        <f t="shared" si="77"/>
        <v>16</v>
      </c>
      <c r="AA108" s="18">
        <v>104</v>
      </c>
      <c r="AB108" s="34">
        <f t="shared" si="73"/>
        <v>104</v>
      </c>
      <c r="AC108" s="34">
        <f t="shared" si="78"/>
        <v>104</v>
      </c>
      <c r="AG108" s="11">
        <f t="shared" si="48"/>
        <v>2</v>
      </c>
      <c r="AH108" s="11">
        <f t="shared" si="49"/>
        <v>3</v>
      </c>
      <c r="AI108" s="11">
        <f t="shared" si="50"/>
        <v>2</v>
      </c>
      <c r="AJ108" s="11">
        <f t="shared" si="51"/>
        <v>1</v>
      </c>
      <c r="AK108" s="11">
        <f t="shared" si="52"/>
        <v>2</v>
      </c>
      <c r="AL108" s="11">
        <f t="shared" si="53"/>
        <v>2</v>
      </c>
      <c r="AM108" s="11">
        <f t="shared" si="54"/>
        <v>2</v>
      </c>
      <c r="AN108" s="11">
        <f t="shared" si="55"/>
        <v>2</v>
      </c>
      <c r="AO108" s="11">
        <f t="shared" si="56"/>
        <v>2</v>
      </c>
      <c r="AP108" s="11">
        <f t="shared" si="57"/>
        <v>3</v>
      </c>
      <c r="AQ108" s="11">
        <f t="shared" si="58"/>
        <v>3</v>
      </c>
      <c r="AR108" s="11">
        <f t="shared" si="59"/>
        <v>3</v>
      </c>
      <c r="AS108" s="11">
        <f t="shared" si="60"/>
        <v>3</v>
      </c>
      <c r="AT108" s="11">
        <f t="shared" si="61"/>
        <v>2</v>
      </c>
      <c r="AU108" s="11">
        <f t="shared" si="62"/>
        <v>1</v>
      </c>
      <c r="AV108" s="11">
        <f t="shared" si="63"/>
        <v>2</v>
      </c>
      <c r="AX108" s="11">
        <f t="shared" si="69"/>
        <v>14</v>
      </c>
      <c r="EB108" s="11">
        <v>104</v>
      </c>
      <c r="ED108" s="11">
        <f t="shared" si="70"/>
        <v>104</v>
      </c>
      <c r="EE108" s="11" t="str">
        <f t="shared" si="71"/>
        <v>(104)</v>
      </c>
    </row>
    <row r="109" spans="1:135" ht="15.75">
      <c r="A109" s="8" t="str">
        <f t="shared" si="72"/>
        <v>105(111)</v>
      </c>
      <c r="B109" s="9" t="s">
        <v>228</v>
      </c>
      <c r="C109" s="10" t="s">
        <v>50</v>
      </c>
      <c r="D109" s="21">
        <f t="shared" si="74"/>
        <v>800</v>
      </c>
      <c r="E109" s="19"/>
      <c r="F109" s="15">
        <f t="shared" si="75"/>
        <v>4</v>
      </c>
      <c r="G109" s="20">
        <f t="shared" si="76"/>
        <v>100</v>
      </c>
      <c r="H109" s="19"/>
      <c r="I109" s="15"/>
      <c r="J109" s="15"/>
      <c r="K109" s="15">
        <v>218</v>
      </c>
      <c r="L109" s="15">
        <v>203</v>
      </c>
      <c r="M109" s="15"/>
      <c r="N109" s="15"/>
      <c r="O109" s="15"/>
      <c r="P109" s="55"/>
      <c r="Q109" s="30"/>
      <c r="R109" s="56"/>
      <c r="S109" s="15">
        <v>157</v>
      </c>
      <c r="T109" s="15"/>
      <c r="U109" s="15"/>
      <c r="V109" s="15"/>
      <c r="W109" s="15"/>
      <c r="X109" s="15">
        <v>222</v>
      </c>
      <c r="Y109" s="25">
        <f t="shared" si="77"/>
        <v>16</v>
      </c>
      <c r="AA109" s="18">
        <v>111</v>
      </c>
      <c r="AB109" s="34">
        <f t="shared" si="73"/>
        <v>105</v>
      </c>
      <c r="AC109" s="34">
        <f t="shared" si="78"/>
        <v>105</v>
      </c>
      <c r="AG109" s="11">
        <f t="shared" si="48"/>
        <v>1</v>
      </c>
      <c r="AH109" s="11">
        <f t="shared" si="49"/>
        <v>1</v>
      </c>
      <c r="AI109" s="11">
        <f t="shared" si="50"/>
        <v>2</v>
      </c>
      <c r="AJ109" s="11">
        <f t="shared" si="51"/>
        <v>3</v>
      </c>
      <c r="AK109" s="11">
        <f t="shared" si="52"/>
        <v>2</v>
      </c>
      <c r="AL109" s="11">
        <f t="shared" si="53"/>
        <v>1</v>
      </c>
      <c r="AM109" s="11">
        <f t="shared" si="54"/>
        <v>1</v>
      </c>
      <c r="AN109" s="11">
        <f t="shared" si="55"/>
        <v>1</v>
      </c>
      <c r="AO109" s="11">
        <f t="shared" si="56"/>
        <v>1</v>
      </c>
      <c r="AP109" s="11">
        <f t="shared" si="57"/>
        <v>1</v>
      </c>
      <c r="AQ109" s="11">
        <f t="shared" si="58"/>
        <v>2</v>
      </c>
      <c r="AR109" s="11">
        <f t="shared" si="59"/>
        <v>2</v>
      </c>
      <c r="AS109" s="11">
        <f t="shared" si="60"/>
        <v>1</v>
      </c>
      <c r="AT109" s="11">
        <f t="shared" si="61"/>
        <v>1</v>
      </c>
      <c r="AU109" s="11">
        <f t="shared" si="62"/>
        <v>1</v>
      </c>
      <c r="AV109" s="11">
        <f t="shared" si="63"/>
        <v>2</v>
      </c>
      <c r="AX109" s="11">
        <f t="shared" si="69"/>
        <v>6</v>
      </c>
      <c r="EB109" s="11">
        <v>105</v>
      </c>
      <c r="ED109" s="11">
        <f t="shared" si="70"/>
        <v>105</v>
      </c>
      <c r="EE109" s="11" t="str">
        <f t="shared" si="71"/>
        <v>(111)</v>
      </c>
    </row>
    <row r="110" spans="1:135" ht="15.75">
      <c r="A110" s="8" t="str">
        <f t="shared" si="72"/>
        <v>106(106)</v>
      </c>
      <c r="B110" s="9" t="s">
        <v>204</v>
      </c>
      <c r="C110" s="10" t="s">
        <v>37</v>
      </c>
      <c r="D110" s="21">
        <f t="shared" si="74"/>
        <v>737</v>
      </c>
      <c r="E110" s="19"/>
      <c r="F110" s="15">
        <f t="shared" si="75"/>
        <v>3</v>
      </c>
      <c r="G110" s="20">
        <f t="shared" si="76"/>
        <v>122.83333333333333</v>
      </c>
      <c r="H110" s="19"/>
      <c r="I110" s="15"/>
      <c r="J110" s="15"/>
      <c r="K110" s="15">
        <v>248</v>
      </c>
      <c r="L110" s="15"/>
      <c r="M110" s="15"/>
      <c r="N110" s="15"/>
      <c r="O110" s="15"/>
      <c r="P110" s="55"/>
      <c r="Q110" s="30"/>
      <c r="R110" s="56"/>
      <c r="S110" s="15"/>
      <c r="T110" s="15">
        <v>203</v>
      </c>
      <c r="U110" s="15"/>
      <c r="V110" s="15"/>
      <c r="W110" s="15"/>
      <c r="X110" s="15">
        <v>286</v>
      </c>
      <c r="Y110" s="25">
        <f t="shared" si="77"/>
        <v>16</v>
      </c>
      <c r="AA110" s="18">
        <v>106</v>
      </c>
      <c r="AB110" s="34">
        <f t="shared" si="73"/>
        <v>106</v>
      </c>
      <c r="AC110" s="34">
        <f t="shared" si="78"/>
        <v>106</v>
      </c>
      <c r="AG110" s="11">
        <f t="shared" si="48"/>
        <v>1</v>
      </c>
      <c r="AH110" s="11">
        <f t="shared" si="49"/>
        <v>1</v>
      </c>
      <c r="AI110" s="11">
        <f t="shared" si="50"/>
        <v>2</v>
      </c>
      <c r="AJ110" s="11">
        <f t="shared" si="51"/>
        <v>2</v>
      </c>
      <c r="AK110" s="11">
        <f t="shared" si="52"/>
        <v>1</v>
      </c>
      <c r="AL110" s="11">
        <f t="shared" si="53"/>
        <v>1</v>
      </c>
      <c r="AM110" s="11">
        <f t="shared" si="54"/>
        <v>1</v>
      </c>
      <c r="AN110" s="11">
        <f t="shared" si="55"/>
        <v>1</v>
      </c>
      <c r="AO110" s="11">
        <f t="shared" si="56"/>
        <v>1</v>
      </c>
      <c r="AP110" s="11">
        <f t="shared" si="57"/>
        <v>1</v>
      </c>
      <c r="AQ110" s="11">
        <f t="shared" si="58"/>
        <v>1</v>
      </c>
      <c r="AR110" s="11">
        <f t="shared" si="59"/>
        <v>2</v>
      </c>
      <c r="AS110" s="11">
        <f t="shared" si="60"/>
        <v>2</v>
      </c>
      <c r="AT110" s="11">
        <f t="shared" si="61"/>
        <v>1</v>
      </c>
      <c r="AU110" s="11">
        <f t="shared" si="62"/>
        <v>1</v>
      </c>
      <c r="AV110" s="11">
        <f t="shared" si="63"/>
        <v>2</v>
      </c>
      <c r="AX110" s="11">
        <f t="shared" si="69"/>
        <v>5</v>
      </c>
      <c r="EB110" s="11">
        <v>106</v>
      </c>
      <c r="ED110" s="11">
        <f t="shared" si="70"/>
        <v>106</v>
      </c>
      <c r="EE110" s="11" t="str">
        <f t="shared" si="71"/>
        <v>(106)</v>
      </c>
    </row>
    <row r="111" spans="1:135" ht="15.75">
      <c r="A111" s="8" t="str">
        <f t="shared" si="72"/>
        <v>107(101)</v>
      </c>
      <c r="B111" s="35" t="s">
        <v>75</v>
      </c>
      <c r="C111" s="36" t="s">
        <v>182</v>
      </c>
      <c r="D111" s="21">
        <f t="shared" si="74"/>
        <v>734</v>
      </c>
      <c r="E111" s="19"/>
      <c r="F111" s="15">
        <f t="shared" si="75"/>
        <v>4</v>
      </c>
      <c r="G111" s="20">
        <f t="shared" si="76"/>
        <v>91.75</v>
      </c>
      <c r="H111" s="19"/>
      <c r="I111" s="15"/>
      <c r="J111" s="15"/>
      <c r="K111" s="15"/>
      <c r="L111" s="15"/>
      <c r="M111" s="15"/>
      <c r="N111" s="15"/>
      <c r="O111" s="15">
        <v>188</v>
      </c>
      <c r="P111" s="55">
        <v>189</v>
      </c>
      <c r="Q111" s="30"/>
      <c r="R111" s="56">
        <v>187</v>
      </c>
      <c r="S111" s="15">
        <v>170</v>
      </c>
      <c r="T111" s="15"/>
      <c r="U111" s="15"/>
      <c r="V111" s="15"/>
      <c r="W111" s="15"/>
      <c r="X111" s="15"/>
      <c r="Y111" s="25">
        <f t="shared" si="77"/>
        <v>16</v>
      </c>
      <c r="AA111" s="18">
        <v>101</v>
      </c>
      <c r="AB111" s="34">
        <f t="shared" si="73"/>
        <v>107</v>
      </c>
      <c r="AC111" s="34">
        <f t="shared" si="78"/>
        <v>107</v>
      </c>
      <c r="AG111" s="11">
        <f t="shared" si="48"/>
        <v>1</v>
      </c>
      <c r="AH111" s="11">
        <f t="shared" si="49"/>
        <v>1</v>
      </c>
      <c r="AI111" s="11">
        <f t="shared" si="50"/>
        <v>1</v>
      </c>
      <c r="AJ111" s="11">
        <f t="shared" si="51"/>
        <v>1</v>
      </c>
      <c r="AK111" s="11">
        <f t="shared" si="52"/>
        <v>1</v>
      </c>
      <c r="AL111" s="11">
        <f t="shared" si="53"/>
        <v>1</v>
      </c>
      <c r="AM111" s="11">
        <f t="shared" si="54"/>
        <v>2</v>
      </c>
      <c r="AN111" s="11">
        <f t="shared" si="55"/>
        <v>3</v>
      </c>
      <c r="AO111" s="11">
        <f t="shared" si="56"/>
        <v>2</v>
      </c>
      <c r="AP111" s="11">
        <f t="shared" si="57"/>
        <v>2</v>
      </c>
      <c r="AQ111" s="11">
        <f t="shared" si="58"/>
        <v>3</v>
      </c>
      <c r="AR111" s="11">
        <f t="shared" si="59"/>
        <v>2</v>
      </c>
      <c r="AS111" s="11">
        <f t="shared" si="60"/>
        <v>1</v>
      </c>
      <c r="AT111" s="11">
        <f t="shared" si="61"/>
        <v>1</v>
      </c>
      <c r="AU111" s="11">
        <f t="shared" si="62"/>
        <v>1</v>
      </c>
      <c r="AV111" s="11">
        <f t="shared" si="63"/>
        <v>1</v>
      </c>
      <c r="AX111" s="11">
        <f t="shared" si="69"/>
        <v>6</v>
      </c>
      <c r="EB111" s="11">
        <v>107</v>
      </c>
      <c r="ED111" s="11">
        <f t="shared" si="70"/>
        <v>107</v>
      </c>
      <c r="EE111" s="11" t="str">
        <f t="shared" si="71"/>
        <v>(101)</v>
      </c>
    </row>
    <row r="112" spans="1:135" ht="15.75">
      <c r="A112" s="8" t="str">
        <f t="shared" si="72"/>
        <v>108(108)</v>
      </c>
      <c r="B112" s="35" t="s">
        <v>69</v>
      </c>
      <c r="C112" s="36" t="s">
        <v>39</v>
      </c>
      <c r="D112" s="21">
        <f t="shared" si="74"/>
        <v>681</v>
      </c>
      <c r="E112" s="19"/>
      <c r="F112" s="15">
        <f t="shared" si="75"/>
        <v>3</v>
      </c>
      <c r="G112" s="20">
        <f t="shared" si="76"/>
        <v>113.5</v>
      </c>
      <c r="H112" s="19"/>
      <c r="I112" s="15">
        <v>233</v>
      </c>
      <c r="J112" s="15">
        <v>272</v>
      </c>
      <c r="K112" s="15"/>
      <c r="L112" s="15"/>
      <c r="M112" s="15">
        <v>176</v>
      </c>
      <c r="N112" s="15"/>
      <c r="O112" s="15"/>
      <c r="P112" s="55"/>
      <c r="Q112" s="30"/>
      <c r="R112" s="56"/>
      <c r="S112" s="15"/>
      <c r="T112" s="15"/>
      <c r="U112" s="15"/>
      <c r="V112" s="15"/>
      <c r="W112" s="15"/>
      <c r="X112" s="15"/>
      <c r="Y112" s="25">
        <f t="shared" si="77"/>
        <v>16</v>
      </c>
      <c r="AA112" s="18">
        <v>108</v>
      </c>
      <c r="AB112" s="34">
        <f t="shared" si="73"/>
        <v>108</v>
      </c>
      <c r="AC112" s="34">
        <f t="shared" si="78"/>
        <v>108</v>
      </c>
      <c r="AG112" s="11">
        <f t="shared" si="48"/>
        <v>2</v>
      </c>
      <c r="AH112" s="11">
        <f t="shared" si="49"/>
        <v>3</v>
      </c>
      <c r="AI112" s="11">
        <f t="shared" si="50"/>
        <v>2</v>
      </c>
      <c r="AJ112" s="11">
        <f t="shared" si="51"/>
        <v>1</v>
      </c>
      <c r="AK112" s="11">
        <f t="shared" si="52"/>
        <v>2</v>
      </c>
      <c r="AL112" s="11">
        <f t="shared" si="53"/>
        <v>2</v>
      </c>
      <c r="AM112" s="11">
        <f t="shared" si="54"/>
        <v>1</v>
      </c>
      <c r="AN112" s="11">
        <f t="shared" si="55"/>
        <v>1</v>
      </c>
      <c r="AO112" s="11">
        <f t="shared" si="56"/>
        <v>1</v>
      </c>
      <c r="AP112" s="11">
        <f t="shared" si="57"/>
        <v>1</v>
      </c>
      <c r="AQ112" s="11">
        <f t="shared" si="58"/>
        <v>1</v>
      </c>
      <c r="AR112" s="11">
        <f t="shared" si="59"/>
        <v>1</v>
      </c>
      <c r="AS112" s="11">
        <f t="shared" si="60"/>
        <v>1</v>
      </c>
      <c r="AT112" s="11">
        <f t="shared" si="61"/>
        <v>1</v>
      </c>
      <c r="AU112" s="11">
        <f t="shared" si="62"/>
        <v>1</v>
      </c>
      <c r="AV112" s="11">
        <f t="shared" si="63"/>
        <v>1</v>
      </c>
      <c r="AX112" s="11">
        <f t="shared" si="69"/>
        <v>5</v>
      </c>
      <c r="EB112" s="11">
        <v>108</v>
      </c>
      <c r="ED112" s="11">
        <f t="shared" si="70"/>
        <v>108</v>
      </c>
      <c r="EE112" s="11" t="str">
        <f t="shared" si="71"/>
        <v>(108)</v>
      </c>
    </row>
    <row r="113" spans="1:135" ht="15.75">
      <c r="A113" s="8" t="str">
        <f t="shared" si="72"/>
        <v>109(109)</v>
      </c>
      <c r="B113" s="9" t="s">
        <v>166</v>
      </c>
      <c r="C113" s="10" t="s">
        <v>41</v>
      </c>
      <c r="D113" s="21">
        <f t="shared" si="74"/>
        <v>645</v>
      </c>
      <c r="E113" s="19"/>
      <c r="F113" s="15">
        <f t="shared" si="75"/>
        <v>4</v>
      </c>
      <c r="G113" s="20">
        <f t="shared" si="76"/>
        <v>80.625</v>
      </c>
      <c r="H113" s="19"/>
      <c r="I113" s="15"/>
      <c r="J113" s="15"/>
      <c r="K113" s="15">
        <v>218</v>
      </c>
      <c r="L113" s="15"/>
      <c r="M113" s="15"/>
      <c r="N113" s="15">
        <v>135</v>
      </c>
      <c r="O113" s="15">
        <v>145</v>
      </c>
      <c r="P113" s="55"/>
      <c r="Q113" s="30">
        <v>147</v>
      </c>
      <c r="R113" s="56"/>
      <c r="S113" s="15"/>
      <c r="T113" s="15"/>
      <c r="U113" s="15"/>
      <c r="V113" s="15"/>
      <c r="W113" s="15"/>
      <c r="X113" s="15"/>
      <c r="Y113" s="25">
        <f t="shared" si="77"/>
        <v>16</v>
      </c>
      <c r="AA113" s="18">
        <v>109</v>
      </c>
      <c r="AB113" s="34">
        <f t="shared" si="73"/>
        <v>109</v>
      </c>
      <c r="AC113" s="34">
        <f t="shared" si="78"/>
        <v>109</v>
      </c>
      <c r="AG113" s="11">
        <f t="shared" si="48"/>
        <v>1</v>
      </c>
      <c r="AH113" s="11">
        <f t="shared" si="49"/>
        <v>1</v>
      </c>
      <c r="AI113" s="11">
        <f t="shared" si="50"/>
        <v>2</v>
      </c>
      <c r="AJ113" s="11">
        <f t="shared" si="51"/>
        <v>2</v>
      </c>
      <c r="AK113" s="11">
        <f t="shared" si="52"/>
        <v>1</v>
      </c>
      <c r="AL113" s="11">
        <f t="shared" si="53"/>
        <v>2</v>
      </c>
      <c r="AM113" s="11">
        <f t="shared" si="54"/>
        <v>3</v>
      </c>
      <c r="AN113" s="11">
        <f t="shared" si="55"/>
        <v>2</v>
      </c>
      <c r="AO113" s="11">
        <f t="shared" si="56"/>
        <v>2</v>
      </c>
      <c r="AP113" s="11">
        <f t="shared" si="57"/>
        <v>2</v>
      </c>
      <c r="AQ113" s="11">
        <f t="shared" si="58"/>
        <v>1</v>
      </c>
      <c r="AR113" s="11">
        <f t="shared" si="59"/>
        <v>1</v>
      </c>
      <c r="AS113" s="11">
        <f t="shared" si="60"/>
        <v>1</v>
      </c>
      <c r="AT113" s="11">
        <f t="shared" si="61"/>
        <v>1</v>
      </c>
      <c r="AU113" s="11">
        <f t="shared" si="62"/>
        <v>1</v>
      </c>
      <c r="AV113" s="11">
        <f t="shared" si="63"/>
        <v>1</v>
      </c>
      <c r="AX113" s="11">
        <f t="shared" si="69"/>
        <v>7</v>
      </c>
      <c r="EB113" s="11">
        <v>109</v>
      </c>
      <c r="ED113" s="11">
        <f t="shared" si="70"/>
        <v>109</v>
      </c>
      <c r="EE113" s="11" t="str">
        <f t="shared" si="71"/>
        <v>(109)</v>
      </c>
    </row>
    <row r="114" spans="1:135" ht="15.75">
      <c r="A114" s="8" t="str">
        <f t="shared" si="72"/>
        <v>110(103)</v>
      </c>
      <c r="B114" s="9" t="s">
        <v>133</v>
      </c>
      <c r="C114" s="36" t="s">
        <v>182</v>
      </c>
      <c r="D114" s="21">
        <f t="shared" si="74"/>
        <v>615</v>
      </c>
      <c r="E114" s="19"/>
      <c r="F114" s="15">
        <f t="shared" si="75"/>
        <v>3</v>
      </c>
      <c r="G114" s="20">
        <f t="shared" si="76"/>
        <v>102.5</v>
      </c>
      <c r="H114" s="19"/>
      <c r="I114" s="15"/>
      <c r="J114" s="15">
        <v>203</v>
      </c>
      <c r="K114" s="15"/>
      <c r="L114" s="15">
        <v>245</v>
      </c>
      <c r="M114" s="15"/>
      <c r="N114" s="15">
        <v>167</v>
      </c>
      <c r="O114" s="15"/>
      <c r="P114" s="55"/>
      <c r="Q114" s="30"/>
      <c r="R114" s="56"/>
      <c r="S114" s="15"/>
      <c r="T114" s="15"/>
      <c r="U114" s="15"/>
      <c r="V114" s="15"/>
      <c r="W114" s="15"/>
      <c r="X114" s="15"/>
      <c r="Y114" s="25">
        <f t="shared" si="77"/>
        <v>16</v>
      </c>
      <c r="AA114" s="18">
        <v>103</v>
      </c>
      <c r="AB114" s="34">
        <f t="shared" si="73"/>
        <v>110</v>
      </c>
      <c r="AC114" s="34">
        <f t="shared" si="78"/>
        <v>110</v>
      </c>
      <c r="AG114" s="11">
        <f aca="true" t="shared" si="79" ref="AG114:AG177">COUNT($I$3,I114,H114)</f>
        <v>1</v>
      </c>
      <c r="AH114" s="11">
        <f aca="true" t="shared" si="80" ref="AH114:AH177">COUNT($J$3,J114,I114)</f>
        <v>2</v>
      </c>
      <c r="AI114" s="11">
        <f aca="true" t="shared" si="81" ref="AI114:AI177">COUNT($K$3,K114,J114)</f>
        <v>2</v>
      </c>
      <c r="AJ114" s="11">
        <f aca="true" t="shared" si="82" ref="AJ114:AJ177">COUNT($L$3,L114,K114)</f>
        <v>2</v>
      </c>
      <c r="AK114" s="11">
        <f aca="true" t="shared" si="83" ref="AK114:AK177">COUNT($M$3,M114,L114)</f>
        <v>2</v>
      </c>
      <c r="AL114" s="11">
        <f aca="true" t="shared" si="84" ref="AL114:AL177">COUNT($N$3,N114,M114)</f>
        <v>2</v>
      </c>
      <c r="AM114" s="11">
        <f aca="true" t="shared" si="85" ref="AM114:AM177">COUNT($O$3,O114,N114)</f>
        <v>2</v>
      </c>
      <c r="AN114" s="11">
        <f aca="true" t="shared" si="86" ref="AN114:AN177">COUNT($P$3,P114,O114)</f>
        <v>1</v>
      </c>
      <c r="AO114" s="11">
        <f aca="true" t="shared" si="87" ref="AO114:AO177">COUNT($Q$3,Q114,P114)</f>
        <v>1</v>
      </c>
      <c r="AP114" s="11">
        <f aca="true" t="shared" si="88" ref="AP114:AP177">COUNT($R$3,R114,Q114)</f>
        <v>1</v>
      </c>
      <c r="AQ114" s="11">
        <f aca="true" t="shared" si="89" ref="AQ114:AQ177">COUNT($S$3,S114,R114)</f>
        <v>1</v>
      </c>
      <c r="AR114" s="11">
        <f aca="true" t="shared" si="90" ref="AR114:AR177">COUNT($T$3,T114,S114)</f>
        <v>1</v>
      </c>
      <c r="AS114" s="11">
        <f aca="true" t="shared" si="91" ref="AS114:AS177">COUNT($U$3,U114,T114)</f>
        <v>1</v>
      </c>
      <c r="AT114" s="11">
        <f aca="true" t="shared" si="92" ref="AT114:AT177">COUNT($V$3,V114,U114)</f>
        <v>1</v>
      </c>
      <c r="AU114" s="11">
        <f aca="true" t="shared" si="93" ref="AU114:AU177">COUNT($W$3,W114,V114)</f>
        <v>1</v>
      </c>
      <c r="AV114" s="11">
        <f aca="true" t="shared" si="94" ref="AV114:AV177">COUNT($X$3,X114,W114)</f>
        <v>1</v>
      </c>
      <c r="AX114" s="11">
        <f t="shared" si="69"/>
        <v>6</v>
      </c>
      <c r="EB114" s="11">
        <v>110</v>
      </c>
      <c r="ED114" s="11">
        <f t="shared" si="70"/>
        <v>110</v>
      </c>
      <c r="EE114" s="11" t="str">
        <f t="shared" si="71"/>
        <v>(103)</v>
      </c>
    </row>
    <row r="115" spans="1:135" ht="15.75">
      <c r="A115" s="8" t="str">
        <f t="shared" si="72"/>
        <v>111(114)</v>
      </c>
      <c r="B115" s="9" t="s">
        <v>155</v>
      </c>
      <c r="C115" s="10" t="s">
        <v>50</v>
      </c>
      <c r="D115" s="21">
        <f t="shared" si="74"/>
        <v>606</v>
      </c>
      <c r="E115" s="19"/>
      <c r="F115" s="15">
        <f t="shared" si="75"/>
        <v>3</v>
      </c>
      <c r="G115" s="20">
        <f t="shared" si="76"/>
        <v>101</v>
      </c>
      <c r="H115" s="19"/>
      <c r="I115" s="15"/>
      <c r="J115" s="15"/>
      <c r="K115" s="15">
        <v>201</v>
      </c>
      <c r="L115" s="15">
        <v>279</v>
      </c>
      <c r="M115" s="15"/>
      <c r="N115" s="15"/>
      <c r="O115" s="15"/>
      <c r="P115" s="55"/>
      <c r="Q115" s="30"/>
      <c r="R115" s="56"/>
      <c r="S115" s="15"/>
      <c r="T115" s="15"/>
      <c r="U115" s="15"/>
      <c r="V115" s="15"/>
      <c r="W115" s="15"/>
      <c r="X115" s="15">
        <v>126</v>
      </c>
      <c r="Y115" s="25">
        <f t="shared" si="77"/>
        <v>16</v>
      </c>
      <c r="AA115" s="18">
        <v>114</v>
      </c>
      <c r="AB115" s="34">
        <f t="shared" si="73"/>
        <v>111</v>
      </c>
      <c r="AC115" s="34">
        <f t="shared" si="78"/>
        <v>111</v>
      </c>
      <c r="AG115" s="11">
        <f t="shared" si="79"/>
        <v>1</v>
      </c>
      <c r="AH115" s="11">
        <f t="shared" si="80"/>
        <v>1</v>
      </c>
      <c r="AI115" s="11">
        <f t="shared" si="81"/>
        <v>2</v>
      </c>
      <c r="AJ115" s="11">
        <f t="shared" si="82"/>
        <v>3</v>
      </c>
      <c r="AK115" s="11">
        <f t="shared" si="83"/>
        <v>2</v>
      </c>
      <c r="AL115" s="11">
        <f t="shared" si="84"/>
        <v>1</v>
      </c>
      <c r="AM115" s="11">
        <f t="shared" si="85"/>
        <v>1</v>
      </c>
      <c r="AN115" s="11">
        <f t="shared" si="86"/>
        <v>1</v>
      </c>
      <c r="AO115" s="11">
        <f t="shared" si="87"/>
        <v>1</v>
      </c>
      <c r="AP115" s="11">
        <f t="shared" si="88"/>
        <v>1</v>
      </c>
      <c r="AQ115" s="11">
        <f t="shared" si="89"/>
        <v>1</v>
      </c>
      <c r="AR115" s="11">
        <f t="shared" si="90"/>
        <v>1</v>
      </c>
      <c r="AS115" s="11">
        <f t="shared" si="91"/>
        <v>1</v>
      </c>
      <c r="AT115" s="11">
        <f t="shared" si="92"/>
        <v>1</v>
      </c>
      <c r="AU115" s="11">
        <f t="shared" si="93"/>
        <v>1</v>
      </c>
      <c r="AV115" s="11">
        <f t="shared" si="94"/>
        <v>2</v>
      </c>
      <c r="AX115" s="11">
        <f t="shared" si="69"/>
        <v>4</v>
      </c>
      <c r="BB115" s="11"/>
      <c r="EB115" s="11">
        <v>111</v>
      </c>
      <c r="ED115" s="11">
        <f t="shared" si="70"/>
        <v>111</v>
      </c>
      <c r="EE115" s="11" t="str">
        <f t="shared" si="71"/>
        <v>(114)</v>
      </c>
    </row>
    <row r="116" spans="1:135" ht="15.75">
      <c r="A116" s="8" t="str">
        <f t="shared" si="72"/>
        <v>112(110)</v>
      </c>
      <c r="B116" s="9" t="s">
        <v>145</v>
      </c>
      <c r="C116" s="10" t="s">
        <v>99</v>
      </c>
      <c r="D116" s="21">
        <f t="shared" si="74"/>
        <v>598</v>
      </c>
      <c r="E116" s="19"/>
      <c r="F116" s="15">
        <f t="shared" si="75"/>
        <v>4</v>
      </c>
      <c r="G116" s="20">
        <f t="shared" si="76"/>
        <v>74.75</v>
      </c>
      <c r="H116" s="19"/>
      <c r="I116" s="15"/>
      <c r="J116" s="15"/>
      <c r="K116" s="15">
        <v>123</v>
      </c>
      <c r="L116" s="15"/>
      <c r="M116" s="15"/>
      <c r="N116" s="15"/>
      <c r="O116" s="15"/>
      <c r="P116" s="55"/>
      <c r="Q116" s="30"/>
      <c r="R116" s="56">
        <v>155</v>
      </c>
      <c r="S116" s="15">
        <v>181</v>
      </c>
      <c r="T116" s="15">
        <v>139</v>
      </c>
      <c r="U116" s="15"/>
      <c r="V116" s="15"/>
      <c r="W116" s="15"/>
      <c r="X116" s="15"/>
      <c r="Y116" s="25">
        <f t="shared" si="77"/>
        <v>16</v>
      </c>
      <c r="AA116" s="18">
        <v>110</v>
      </c>
      <c r="AB116" s="34">
        <f t="shared" si="73"/>
        <v>112</v>
      </c>
      <c r="AC116" s="34">
        <f t="shared" si="78"/>
        <v>112</v>
      </c>
      <c r="AG116" s="11">
        <f t="shared" si="79"/>
        <v>1</v>
      </c>
      <c r="AH116" s="11">
        <f t="shared" si="80"/>
        <v>1</v>
      </c>
      <c r="AI116" s="11">
        <f t="shared" si="81"/>
        <v>2</v>
      </c>
      <c r="AJ116" s="11">
        <f t="shared" si="82"/>
        <v>2</v>
      </c>
      <c r="AK116" s="11">
        <f t="shared" si="83"/>
        <v>1</v>
      </c>
      <c r="AL116" s="11">
        <f t="shared" si="84"/>
        <v>1</v>
      </c>
      <c r="AM116" s="11">
        <f t="shared" si="85"/>
        <v>1</v>
      </c>
      <c r="AN116" s="11">
        <f t="shared" si="86"/>
        <v>1</v>
      </c>
      <c r="AO116" s="11">
        <f t="shared" si="87"/>
        <v>1</v>
      </c>
      <c r="AP116" s="11">
        <f t="shared" si="88"/>
        <v>2</v>
      </c>
      <c r="AQ116" s="11">
        <f t="shared" si="89"/>
        <v>3</v>
      </c>
      <c r="AR116" s="11">
        <f t="shared" si="90"/>
        <v>3</v>
      </c>
      <c r="AS116" s="11">
        <f t="shared" si="91"/>
        <v>2</v>
      </c>
      <c r="AT116" s="11">
        <f t="shared" si="92"/>
        <v>1</v>
      </c>
      <c r="AU116" s="11">
        <f t="shared" si="93"/>
        <v>1</v>
      </c>
      <c r="AV116" s="11">
        <f t="shared" si="94"/>
        <v>1</v>
      </c>
      <c r="AX116" s="11">
        <f t="shared" si="69"/>
        <v>6</v>
      </c>
      <c r="EB116" s="11">
        <v>112</v>
      </c>
      <c r="ED116" s="11">
        <f t="shared" si="70"/>
        <v>112</v>
      </c>
      <c r="EE116" s="11" t="str">
        <f t="shared" si="71"/>
        <v>(110)</v>
      </c>
    </row>
    <row r="117" spans="1:135" ht="15.75">
      <c r="A117" s="8" t="str">
        <f t="shared" si="72"/>
        <v>113(112)</v>
      </c>
      <c r="B117" s="9" t="s">
        <v>128</v>
      </c>
      <c r="C117" s="36" t="s">
        <v>182</v>
      </c>
      <c r="D117" s="21">
        <f t="shared" si="74"/>
        <v>565</v>
      </c>
      <c r="E117" s="19"/>
      <c r="F117" s="15">
        <f t="shared" si="75"/>
        <v>3</v>
      </c>
      <c r="G117" s="20">
        <f t="shared" si="76"/>
        <v>94.16666666666667</v>
      </c>
      <c r="H117" s="19"/>
      <c r="I117" s="15"/>
      <c r="J117" s="15">
        <v>234</v>
      </c>
      <c r="K117" s="15"/>
      <c r="L117" s="15"/>
      <c r="M117" s="15"/>
      <c r="N117" s="15"/>
      <c r="O117" s="15"/>
      <c r="P117" s="55">
        <v>173</v>
      </c>
      <c r="Q117" s="30"/>
      <c r="R117" s="56"/>
      <c r="S117" s="15"/>
      <c r="T117" s="15">
        <v>158</v>
      </c>
      <c r="U117" s="15"/>
      <c r="V117" s="15"/>
      <c r="W117" s="15"/>
      <c r="X117" s="15"/>
      <c r="Y117" s="25">
        <f t="shared" si="77"/>
        <v>16</v>
      </c>
      <c r="AA117" s="18">
        <v>112</v>
      </c>
      <c r="AB117" s="34">
        <f t="shared" si="73"/>
        <v>113</v>
      </c>
      <c r="AC117" s="34">
        <f t="shared" si="78"/>
        <v>113</v>
      </c>
      <c r="AG117" s="11">
        <f t="shared" si="79"/>
        <v>1</v>
      </c>
      <c r="AH117" s="11">
        <f t="shared" si="80"/>
        <v>2</v>
      </c>
      <c r="AI117" s="11">
        <f t="shared" si="81"/>
        <v>2</v>
      </c>
      <c r="AJ117" s="11">
        <f t="shared" si="82"/>
        <v>1</v>
      </c>
      <c r="AK117" s="11">
        <f t="shared" si="83"/>
        <v>1</v>
      </c>
      <c r="AL117" s="11">
        <f t="shared" si="84"/>
        <v>1</v>
      </c>
      <c r="AM117" s="11">
        <f t="shared" si="85"/>
        <v>1</v>
      </c>
      <c r="AN117" s="11">
        <f t="shared" si="86"/>
        <v>2</v>
      </c>
      <c r="AO117" s="11">
        <f t="shared" si="87"/>
        <v>2</v>
      </c>
      <c r="AP117" s="11">
        <f t="shared" si="88"/>
        <v>1</v>
      </c>
      <c r="AQ117" s="11">
        <f t="shared" si="89"/>
        <v>1</v>
      </c>
      <c r="AR117" s="11">
        <f t="shared" si="90"/>
        <v>2</v>
      </c>
      <c r="AS117" s="11">
        <f t="shared" si="91"/>
        <v>2</v>
      </c>
      <c r="AT117" s="11">
        <f t="shared" si="92"/>
        <v>1</v>
      </c>
      <c r="AU117" s="11">
        <f t="shared" si="93"/>
        <v>1</v>
      </c>
      <c r="AV117" s="11">
        <f t="shared" si="94"/>
        <v>1</v>
      </c>
      <c r="AX117" s="11">
        <f t="shared" si="69"/>
        <v>6</v>
      </c>
      <c r="EB117" s="11">
        <v>113</v>
      </c>
      <c r="ED117" s="11">
        <f t="shared" si="70"/>
        <v>113</v>
      </c>
      <c r="EE117" s="11" t="str">
        <f t="shared" si="71"/>
        <v>(112)</v>
      </c>
    </row>
    <row r="118" spans="1:135" ht="15.75">
      <c r="A118" s="8" t="str">
        <f t="shared" si="72"/>
        <v>114(113)</v>
      </c>
      <c r="B118" s="9" t="s">
        <v>159</v>
      </c>
      <c r="C118" s="10" t="s">
        <v>183</v>
      </c>
      <c r="D118" s="21">
        <f t="shared" si="74"/>
        <v>536</v>
      </c>
      <c r="E118" s="19"/>
      <c r="F118" s="15">
        <f t="shared" si="75"/>
        <v>3</v>
      </c>
      <c r="G118" s="20">
        <f t="shared" si="76"/>
        <v>89.33333333333333</v>
      </c>
      <c r="H118" s="19"/>
      <c r="I118" s="15"/>
      <c r="J118" s="15">
        <v>225</v>
      </c>
      <c r="K118" s="15"/>
      <c r="L118" s="15"/>
      <c r="M118" s="15"/>
      <c r="N118" s="15"/>
      <c r="O118" s="15">
        <v>169</v>
      </c>
      <c r="P118" s="55">
        <v>142</v>
      </c>
      <c r="Q118" s="30"/>
      <c r="R118" s="56"/>
      <c r="S118" s="15"/>
      <c r="T118" s="15"/>
      <c r="U118" s="15"/>
      <c r="V118" s="15"/>
      <c r="W118" s="15"/>
      <c r="X118" s="15"/>
      <c r="Y118" s="25">
        <f t="shared" si="77"/>
        <v>16</v>
      </c>
      <c r="AA118" s="18">
        <v>113</v>
      </c>
      <c r="AB118" s="34">
        <f t="shared" si="73"/>
        <v>114</v>
      </c>
      <c r="AC118" s="34">
        <f t="shared" si="78"/>
        <v>114</v>
      </c>
      <c r="AG118" s="11">
        <f t="shared" si="79"/>
        <v>1</v>
      </c>
      <c r="AH118" s="11">
        <f t="shared" si="80"/>
        <v>2</v>
      </c>
      <c r="AI118" s="11">
        <f t="shared" si="81"/>
        <v>2</v>
      </c>
      <c r="AJ118" s="11">
        <f t="shared" si="82"/>
        <v>1</v>
      </c>
      <c r="AK118" s="11">
        <f t="shared" si="83"/>
        <v>1</v>
      </c>
      <c r="AL118" s="11">
        <f t="shared" si="84"/>
        <v>1</v>
      </c>
      <c r="AM118" s="11">
        <f t="shared" si="85"/>
        <v>2</v>
      </c>
      <c r="AN118" s="11">
        <f t="shared" si="86"/>
        <v>3</v>
      </c>
      <c r="AO118" s="11">
        <f t="shared" si="87"/>
        <v>2</v>
      </c>
      <c r="AP118" s="11">
        <f t="shared" si="88"/>
        <v>1</v>
      </c>
      <c r="AQ118" s="11">
        <f t="shared" si="89"/>
        <v>1</v>
      </c>
      <c r="AR118" s="11">
        <f t="shared" si="90"/>
        <v>1</v>
      </c>
      <c r="AS118" s="11">
        <f t="shared" si="91"/>
        <v>1</v>
      </c>
      <c r="AT118" s="11">
        <f t="shared" si="92"/>
        <v>1</v>
      </c>
      <c r="AU118" s="11">
        <f t="shared" si="93"/>
        <v>1</v>
      </c>
      <c r="AV118" s="11">
        <f t="shared" si="94"/>
        <v>1</v>
      </c>
      <c r="AX118" s="11">
        <f t="shared" si="69"/>
        <v>5</v>
      </c>
      <c r="EB118" s="11">
        <v>114</v>
      </c>
      <c r="ED118" s="11">
        <f t="shared" si="70"/>
        <v>114</v>
      </c>
      <c r="EE118" s="11" t="str">
        <f t="shared" si="71"/>
        <v>(113)</v>
      </c>
    </row>
    <row r="119" spans="1:135" ht="15.75">
      <c r="A119" s="8" t="str">
        <f t="shared" si="72"/>
        <v>115(115)</v>
      </c>
      <c r="B119" s="9" t="s">
        <v>119</v>
      </c>
      <c r="C119" s="10" t="s">
        <v>120</v>
      </c>
      <c r="D119" s="21">
        <f t="shared" si="74"/>
        <v>479</v>
      </c>
      <c r="E119" s="19"/>
      <c r="F119" s="15">
        <f t="shared" si="75"/>
        <v>3</v>
      </c>
      <c r="G119" s="20">
        <f t="shared" si="76"/>
        <v>79.83333333333333</v>
      </c>
      <c r="H119" s="19"/>
      <c r="I119" s="15"/>
      <c r="J119" s="15">
        <v>198</v>
      </c>
      <c r="K119" s="15"/>
      <c r="L119" s="15"/>
      <c r="M119" s="15"/>
      <c r="N119" s="15"/>
      <c r="O119" s="15">
        <v>135</v>
      </c>
      <c r="P119" s="55">
        <v>146</v>
      </c>
      <c r="Q119" s="30"/>
      <c r="R119" s="56"/>
      <c r="S119" s="15"/>
      <c r="T119" s="15"/>
      <c r="U119" s="15"/>
      <c r="V119" s="15"/>
      <c r="W119" s="15"/>
      <c r="X119" s="15"/>
      <c r="Y119" s="25">
        <f t="shared" si="77"/>
        <v>16</v>
      </c>
      <c r="AA119" s="18">
        <v>115</v>
      </c>
      <c r="AB119" s="34">
        <f t="shared" si="73"/>
        <v>115</v>
      </c>
      <c r="AC119" s="34">
        <f t="shared" si="78"/>
        <v>115</v>
      </c>
      <c r="AG119" s="11">
        <f t="shared" si="79"/>
        <v>1</v>
      </c>
      <c r="AH119" s="11">
        <f t="shared" si="80"/>
        <v>2</v>
      </c>
      <c r="AI119" s="11">
        <f t="shared" si="81"/>
        <v>2</v>
      </c>
      <c r="AJ119" s="11">
        <f t="shared" si="82"/>
        <v>1</v>
      </c>
      <c r="AK119" s="11">
        <f t="shared" si="83"/>
        <v>1</v>
      </c>
      <c r="AL119" s="11">
        <f t="shared" si="84"/>
        <v>1</v>
      </c>
      <c r="AM119" s="11">
        <f t="shared" si="85"/>
        <v>2</v>
      </c>
      <c r="AN119" s="11">
        <f t="shared" si="86"/>
        <v>3</v>
      </c>
      <c r="AO119" s="11">
        <f t="shared" si="87"/>
        <v>2</v>
      </c>
      <c r="AP119" s="11">
        <f t="shared" si="88"/>
        <v>1</v>
      </c>
      <c r="AQ119" s="11">
        <f t="shared" si="89"/>
        <v>1</v>
      </c>
      <c r="AR119" s="11">
        <f t="shared" si="90"/>
        <v>1</v>
      </c>
      <c r="AS119" s="11">
        <f t="shared" si="91"/>
        <v>1</v>
      </c>
      <c r="AT119" s="11">
        <f t="shared" si="92"/>
        <v>1</v>
      </c>
      <c r="AU119" s="11">
        <f t="shared" si="93"/>
        <v>1</v>
      </c>
      <c r="AV119" s="11">
        <f t="shared" si="94"/>
        <v>1</v>
      </c>
      <c r="AX119" s="11">
        <f t="shared" si="69"/>
        <v>5</v>
      </c>
      <c r="EB119" s="11">
        <v>115</v>
      </c>
      <c r="ED119" s="11">
        <f t="shared" si="70"/>
        <v>115</v>
      </c>
      <c r="EE119" s="11" t="str">
        <f t="shared" si="71"/>
        <v>(115)</v>
      </c>
    </row>
    <row r="120" spans="1:135" ht="15.75">
      <c r="A120" s="8" t="str">
        <f t="shared" si="72"/>
        <v>116(116)</v>
      </c>
      <c r="B120" s="9" t="s">
        <v>131</v>
      </c>
      <c r="C120" s="10" t="s">
        <v>120</v>
      </c>
      <c r="D120" s="21">
        <f t="shared" si="74"/>
        <v>468</v>
      </c>
      <c r="E120" s="19"/>
      <c r="F120" s="15">
        <f t="shared" si="75"/>
        <v>3</v>
      </c>
      <c r="G120" s="20">
        <f t="shared" si="76"/>
        <v>78</v>
      </c>
      <c r="H120" s="19"/>
      <c r="I120" s="15"/>
      <c r="J120" s="15">
        <v>222</v>
      </c>
      <c r="K120" s="15"/>
      <c r="L120" s="15"/>
      <c r="M120" s="15"/>
      <c r="N120" s="15"/>
      <c r="O120" s="15">
        <v>91</v>
      </c>
      <c r="P120" s="55">
        <v>155</v>
      </c>
      <c r="Q120" s="30"/>
      <c r="R120" s="56"/>
      <c r="S120" s="15"/>
      <c r="T120" s="15"/>
      <c r="U120" s="15"/>
      <c r="V120" s="15"/>
      <c r="W120" s="15"/>
      <c r="X120" s="15"/>
      <c r="Y120" s="25">
        <f t="shared" si="77"/>
        <v>16</v>
      </c>
      <c r="AA120" s="18">
        <v>116</v>
      </c>
      <c r="AB120" s="34">
        <f t="shared" si="73"/>
        <v>116</v>
      </c>
      <c r="AC120" s="34">
        <f t="shared" si="78"/>
        <v>116</v>
      </c>
      <c r="AG120" s="11">
        <f t="shared" si="79"/>
        <v>1</v>
      </c>
      <c r="AH120" s="11">
        <f t="shared" si="80"/>
        <v>2</v>
      </c>
      <c r="AI120" s="11">
        <f t="shared" si="81"/>
        <v>2</v>
      </c>
      <c r="AJ120" s="11">
        <f t="shared" si="82"/>
        <v>1</v>
      </c>
      <c r="AK120" s="11">
        <f t="shared" si="83"/>
        <v>1</v>
      </c>
      <c r="AL120" s="11">
        <f t="shared" si="84"/>
        <v>1</v>
      </c>
      <c r="AM120" s="11">
        <f t="shared" si="85"/>
        <v>2</v>
      </c>
      <c r="AN120" s="11">
        <f t="shared" si="86"/>
        <v>3</v>
      </c>
      <c r="AO120" s="11">
        <f t="shared" si="87"/>
        <v>2</v>
      </c>
      <c r="AP120" s="11">
        <f t="shared" si="88"/>
        <v>1</v>
      </c>
      <c r="AQ120" s="11">
        <f t="shared" si="89"/>
        <v>1</v>
      </c>
      <c r="AR120" s="11">
        <f t="shared" si="90"/>
        <v>1</v>
      </c>
      <c r="AS120" s="11">
        <f t="shared" si="91"/>
        <v>1</v>
      </c>
      <c r="AT120" s="11">
        <f t="shared" si="92"/>
        <v>1</v>
      </c>
      <c r="AU120" s="11">
        <f t="shared" si="93"/>
        <v>1</v>
      </c>
      <c r="AV120" s="11">
        <f t="shared" si="94"/>
        <v>1</v>
      </c>
      <c r="AX120" s="11">
        <f t="shared" si="69"/>
        <v>5</v>
      </c>
      <c r="EB120" s="11">
        <v>116</v>
      </c>
      <c r="ED120" s="11">
        <f t="shared" si="70"/>
        <v>116</v>
      </c>
      <c r="EE120" s="11" t="str">
        <f t="shared" si="71"/>
        <v>(116)</v>
      </c>
    </row>
    <row r="121" spans="1:135" ht="15.75">
      <c r="A121" s="8" t="str">
        <f t="shared" si="72"/>
        <v>117(117)</v>
      </c>
      <c r="B121" s="9" t="s">
        <v>148</v>
      </c>
      <c r="C121" s="36" t="s">
        <v>182</v>
      </c>
      <c r="D121" s="21">
        <f t="shared" si="74"/>
        <v>467</v>
      </c>
      <c r="E121" s="19"/>
      <c r="F121" s="15">
        <f t="shared" si="75"/>
        <v>2</v>
      </c>
      <c r="G121" s="20">
        <f t="shared" si="76"/>
        <v>116.75</v>
      </c>
      <c r="H121" s="19"/>
      <c r="I121" s="15"/>
      <c r="J121" s="15"/>
      <c r="K121" s="15"/>
      <c r="L121" s="15"/>
      <c r="M121" s="15"/>
      <c r="N121" s="15"/>
      <c r="O121" s="15">
        <v>229</v>
      </c>
      <c r="P121" s="55">
        <v>238</v>
      </c>
      <c r="Q121" s="30"/>
      <c r="R121" s="56"/>
      <c r="S121" s="15"/>
      <c r="T121" s="15"/>
      <c r="U121" s="15"/>
      <c r="V121" s="15"/>
      <c r="W121" s="15"/>
      <c r="X121" s="15"/>
      <c r="Y121" s="25">
        <f t="shared" si="77"/>
        <v>16</v>
      </c>
      <c r="AA121" s="18">
        <v>117</v>
      </c>
      <c r="AB121" s="34">
        <f t="shared" si="73"/>
        <v>117</v>
      </c>
      <c r="AC121" s="34">
        <f t="shared" si="78"/>
        <v>117</v>
      </c>
      <c r="AG121" s="11">
        <f t="shared" si="79"/>
        <v>1</v>
      </c>
      <c r="AH121" s="11">
        <f t="shared" si="80"/>
        <v>1</v>
      </c>
      <c r="AI121" s="11">
        <f t="shared" si="81"/>
        <v>1</v>
      </c>
      <c r="AJ121" s="11">
        <f t="shared" si="82"/>
        <v>1</v>
      </c>
      <c r="AK121" s="11">
        <f t="shared" si="83"/>
        <v>1</v>
      </c>
      <c r="AL121" s="11">
        <f t="shared" si="84"/>
        <v>1</v>
      </c>
      <c r="AM121" s="11">
        <f t="shared" si="85"/>
        <v>2</v>
      </c>
      <c r="AN121" s="11">
        <f t="shared" si="86"/>
        <v>3</v>
      </c>
      <c r="AO121" s="11">
        <f t="shared" si="87"/>
        <v>2</v>
      </c>
      <c r="AP121" s="11">
        <f t="shared" si="88"/>
        <v>1</v>
      </c>
      <c r="AQ121" s="11">
        <f t="shared" si="89"/>
        <v>1</v>
      </c>
      <c r="AR121" s="11">
        <f t="shared" si="90"/>
        <v>1</v>
      </c>
      <c r="AS121" s="11">
        <f t="shared" si="91"/>
        <v>1</v>
      </c>
      <c r="AT121" s="11">
        <f t="shared" si="92"/>
        <v>1</v>
      </c>
      <c r="AU121" s="11">
        <f t="shared" si="93"/>
        <v>1</v>
      </c>
      <c r="AV121" s="11">
        <f t="shared" si="94"/>
        <v>1</v>
      </c>
      <c r="AX121" s="11">
        <f t="shared" si="69"/>
        <v>3</v>
      </c>
      <c r="EB121" s="11">
        <v>117</v>
      </c>
      <c r="ED121" s="11">
        <f t="shared" si="70"/>
        <v>117</v>
      </c>
      <c r="EE121" s="11" t="str">
        <f t="shared" si="71"/>
        <v>(117)</v>
      </c>
    </row>
    <row r="122" spans="1:135" ht="15.75">
      <c r="A122" s="8" t="str">
        <f t="shared" si="72"/>
        <v>118(118)</v>
      </c>
      <c r="B122" s="9" t="s">
        <v>189</v>
      </c>
      <c r="C122" s="10" t="s">
        <v>50</v>
      </c>
      <c r="D122" s="21">
        <f t="shared" si="74"/>
        <v>454</v>
      </c>
      <c r="E122" s="19"/>
      <c r="F122" s="15">
        <f t="shared" si="75"/>
        <v>3</v>
      </c>
      <c r="G122" s="20">
        <f t="shared" si="76"/>
        <v>75.66666666666667</v>
      </c>
      <c r="H122" s="19"/>
      <c r="I122" s="15"/>
      <c r="J122" s="15"/>
      <c r="K122" s="15"/>
      <c r="L122" s="15"/>
      <c r="M122" s="15"/>
      <c r="N122" s="15"/>
      <c r="O122" s="15"/>
      <c r="P122" s="55"/>
      <c r="Q122" s="30"/>
      <c r="R122" s="56"/>
      <c r="S122" s="15">
        <v>148</v>
      </c>
      <c r="T122" s="15">
        <v>172</v>
      </c>
      <c r="U122" s="15">
        <v>134</v>
      </c>
      <c r="V122" s="15"/>
      <c r="W122" s="15"/>
      <c r="X122" s="15"/>
      <c r="Y122" s="25">
        <f t="shared" si="77"/>
        <v>16</v>
      </c>
      <c r="AA122" s="18">
        <v>118</v>
      </c>
      <c r="AB122" s="34">
        <f t="shared" si="73"/>
        <v>118</v>
      </c>
      <c r="AC122" s="34">
        <f t="shared" si="78"/>
        <v>118</v>
      </c>
      <c r="AG122" s="11">
        <f t="shared" si="79"/>
        <v>1</v>
      </c>
      <c r="AH122" s="11">
        <f t="shared" si="80"/>
        <v>1</v>
      </c>
      <c r="AI122" s="11">
        <f t="shared" si="81"/>
        <v>1</v>
      </c>
      <c r="AJ122" s="11">
        <f t="shared" si="82"/>
        <v>1</v>
      </c>
      <c r="AK122" s="11">
        <f t="shared" si="83"/>
        <v>1</v>
      </c>
      <c r="AL122" s="11">
        <f t="shared" si="84"/>
        <v>1</v>
      </c>
      <c r="AM122" s="11">
        <f t="shared" si="85"/>
        <v>1</v>
      </c>
      <c r="AN122" s="11">
        <f t="shared" si="86"/>
        <v>1</v>
      </c>
      <c r="AO122" s="11">
        <f t="shared" si="87"/>
        <v>1</v>
      </c>
      <c r="AP122" s="11">
        <f t="shared" si="88"/>
        <v>1</v>
      </c>
      <c r="AQ122" s="11">
        <f t="shared" si="89"/>
        <v>2</v>
      </c>
      <c r="AR122" s="11">
        <f t="shared" si="90"/>
        <v>3</v>
      </c>
      <c r="AS122" s="11">
        <f t="shared" si="91"/>
        <v>3</v>
      </c>
      <c r="AT122" s="11">
        <f t="shared" si="92"/>
        <v>2</v>
      </c>
      <c r="AU122" s="11">
        <f t="shared" si="93"/>
        <v>1</v>
      </c>
      <c r="AV122" s="11">
        <f t="shared" si="94"/>
        <v>1</v>
      </c>
      <c r="AX122" s="11">
        <f t="shared" si="69"/>
        <v>4</v>
      </c>
      <c r="EB122" s="11">
        <v>118</v>
      </c>
      <c r="ED122" s="11">
        <f t="shared" si="70"/>
        <v>118</v>
      </c>
      <c r="EE122" s="11" t="str">
        <f t="shared" si="71"/>
        <v>(118)</v>
      </c>
    </row>
    <row r="123" spans="1:135" ht="15.75">
      <c r="A123" s="8" t="str">
        <f t="shared" si="72"/>
        <v>119(119)</v>
      </c>
      <c r="B123" s="9" t="s">
        <v>240</v>
      </c>
      <c r="C123" s="10" t="s">
        <v>182</v>
      </c>
      <c r="D123" s="21">
        <f t="shared" si="74"/>
        <v>443</v>
      </c>
      <c r="E123" s="19"/>
      <c r="F123" s="15">
        <f t="shared" si="75"/>
        <v>4</v>
      </c>
      <c r="G123" s="20">
        <f t="shared" si="76"/>
        <v>55.375</v>
      </c>
      <c r="H123" s="19"/>
      <c r="I123" s="15"/>
      <c r="J123" s="15"/>
      <c r="K123" s="15"/>
      <c r="L123" s="15"/>
      <c r="M123" s="15"/>
      <c r="N123" s="15"/>
      <c r="O123" s="15">
        <v>37</v>
      </c>
      <c r="P123" s="55">
        <v>152</v>
      </c>
      <c r="Q123" s="30">
        <v>118</v>
      </c>
      <c r="R123" s="56"/>
      <c r="S123" s="15"/>
      <c r="T123" s="15">
        <v>136</v>
      </c>
      <c r="U123" s="15"/>
      <c r="V123" s="15"/>
      <c r="W123" s="15"/>
      <c r="X123" s="15"/>
      <c r="Y123" s="25">
        <f t="shared" si="77"/>
        <v>16</v>
      </c>
      <c r="AA123" s="18">
        <v>119</v>
      </c>
      <c r="AB123" s="34">
        <f t="shared" si="73"/>
        <v>119</v>
      </c>
      <c r="AC123" s="34">
        <f t="shared" si="78"/>
        <v>119</v>
      </c>
      <c r="AG123" s="11">
        <f t="shared" si="79"/>
        <v>1</v>
      </c>
      <c r="AH123" s="11">
        <f t="shared" si="80"/>
        <v>1</v>
      </c>
      <c r="AI123" s="11">
        <f t="shared" si="81"/>
        <v>1</v>
      </c>
      <c r="AJ123" s="11">
        <f t="shared" si="82"/>
        <v>1</v>
      </c>
      <c r="AK123" s="11">
        <f t="shared" si="83"/>
        <v>1</v>
      </c>
      <c r="AL123" s="11">
        <f t="shared" si="84"/>
        <v>1</v>
      </c>
      <c r="AM123" s="11">
        <f t="shared" si="85"/>
        <v>2</v>
      </c>
      <c r="AN123" s="11">
        <f t="shared" si="86"/>
        <v>3</v>
      </c>
      <c r="AO123" s="11">
        <f t="shared" si="87"/>
        <v>3</v>
      </c>
      <c r="AP123" s="11">
        <f t="shared" si="88"/>
        <v>2</v>
      </c>
      <c r="AQ123" s="11">
        <f t="shared" si="89"/>
        <v>1</v>
      </c>
      <c r="AR123" s="11">
        <f t="shared" si="90"/>
        <v>2</v>
      </c>
      <c r="AS123" s="11">
        <f t="shared" si="91"/>
        <v>2</v>
      </c>
      <c r="AT123" s="11">
        <f t="shared" si="92"/>
        <v>1</v>
      </c>
      <c r="AU123" s="11">
        <f t="shared" si="93"/>
        <v>1</v>
      </c>
      <c r="AV123" s="11">
        <f t="shared" si="94"/>
        <v>1</v>
      </c>
      <c r="AX123" s="11">
        <f t="shared" si="69"/>
        <v>6</v>
      </c>
      <c r="EB123" s="11">
        <v>119</v>
      </c>
      <c r="ED123" s="11">
        <f t="shared" si="70"/>
        <v>119</v>
      </c>
      <c r="EE123" s="11" t="str">
        <f t="shared" si="71"/>
        <v>(119)</v>
      </c>
    </row>
    <row r="124" spans="1:135" ht="15.75">
      <c r="A124" s="8" t="str">
        <f t="shared" si="72"/>
        <v>120(121)</v>
      </c>
      <c r="B124" s="35" t="s">
        <v>78</v>
      </c>
      <c r="C124" s="36" t="s">
        <v>39</v>
      </c>
      <c r="D124" s="21">
        <f t="shared" si="74"/>
        <v>414</v>
      </c>
      <c r="E124" s="19"/>
      <c r="F124" s="15">
        <f t="shared" si="75"/>
        <v>2</v>
      </c>
      <c r="G124" s="20">
        <f t="shared" si="76"/>
        <v>103.5</v>
      </c>
      <c r="H124" s="19"/>
      <c r="I124" s="15">
        <v>173</v>
      </c>
      <c r="J124" s="15"/>
      <c r="K124" s="15"/>
      <c r="L124" s="15"/>
      <c r="M124" s="15"/>
      <c r="N124" s="15"/>
      <c r="O124" s="15"/>
      <c r="P124" s="55"/>
      <c r="Q124" s="30">
        <v>241</v>
      </c>
      <c r="R124" s="56"/>
      <c r="S124" s="15"/>
      <c r="T124" s="15"/>
      <c r="U124" s="15"/>
      <c r="V124" s="15"/>
      <c r="W124" s="15"/>
      <c r="X124" s="15"/>
      <c r="Y124" s="25">
        <f t="shared" si="77"/>
        <v>16</v>
      </c>
      <c r="AA124" s="18">
        <v>121</v>
      </c>
      <c r="AB124" s="34">
        <f t="shared" si="73"/>
        <v>120</v>
      </c>
      <c r="AC124" s="34">
        <f t="shared" si="78"/>
        <v>120</v>
      </c>
      <c r="AG124" s="11">
        <f t="shared" si="79"/>
        <v>2</v>
      </c>
      <c r="AH124" s="11">
        <f t="shared" si="80"/>
        <v>2</v>
      </c>
      <c r="AI124" s="11">
        <f t="shared" si="81"/>
        <v>1</v>
      </c>
      <c r="AJ124" s="11">
        <f t="shared" si="82"/>
        <v>1</v>
      </c>
      <c r="AK124" s="11">
        <f t="shared" si="83"/>
        <v>1</v>
      </c>
      <c r="AL124" s="11">
        <f t="shared" si="84"/>
        <v>1</v>
      </c>
      <c r="AM124" s="11">
        <f t="shared" si="85"/>
        <v>1</v>
      </c>
      <c r="AN124" s="11">
        <f t="shared" si="86"/>
        <v>1</v>
      </c>
      <c r="AO124" s="11">
        <f t="shared" si="87"/>
        <v>2</v>
      </c>
      <c r="AP124" s="11">
        <f t="shared" si="88"/>
        <v>2</v>
      </c>
      <c r="AQ124" s="11">
        <f t="shared" si="89"/>
        <v>1</v>
      </c>
      <c r="AR124" s="11">
        <f t="shared" si="90"/>
        <v>1</v>
      </c>
      <c r="AS124" s="11">
        <f t="shared" si="91"/>
        <v>1</v>
      </c>
      <c r="AT124" s="11">
        <f t="shared" si="92"/>
        <v>1</v>
      </c>
      <c r="AU124" s="11">
        <f t="shared" si="93"/>
        <v>1</v>
      </c>
      <c r="AV124" s="11">
        <f t="shared" si="94"/>
        <v>1</v>
      </c>
      <c r="AX124" s="11">
        <f t="shared" si="69"/>
        <v>4</v>
      </c>
      <c r="EB124" s="11">
        <v>120</v>
      </c>
      <c r="ED124" s="11">
        <f t="shared" si="70"/>
        <v>120</v>
      </c>
      <c r="EE124" s="11" t="str">
        <f t="shared" si="71"/>
        <v>(121)</v>
      </c>
    </row>
    <row r="125" spans="1:135" ht="15.75">
      <c r="A125" s="8" t="str">
        <f t="shared" si="72"/>
        <v>121(122)</v>
      </c>
      <c r="B125" s="9" t="s">
        <v>108</v>
      </c>
      <c r="C125" s="10" t="s">
        <v>60</v>
      </c>
      <c r="D125" s="21">
        <f t="shared" si="74"/>
        <v>411</v>
      </c>
      <c r="E125" s="19"/>
      <c r="F125" s="15">
        <f t="shared" si="75"/>
        <v>4</v>
      </c>
      <c r="G125" s="20">
        <f t="shared" si="76"/>
        <v>51.375</v>
      </c>
      <c r="H125" s="19"/>
      <c r="I125" s="15">
        <v>107</v>
      </c>
      <c r="J125" s="15"/>
      <c r="K125" s="15"/>
      <c r="L125" s="15"/>
      <c r="M125" s="15"/>
      <c r="N125" s="15"/>
      <c r="O125" s="15"/>
      <c r="P125" s="55"/>
      <c r="Q125" s="30"/>
      <c r="R125" s="56"/>
      <c r="S125" s="15">
        <v>81</v>
      </c>
      <c r="T125" s="15">
        <v>128</v>
      </c>
      <c r="U125" s="15"/>
      <c r="V125" s="15"/>
      <c r="W125" s="15"/>
      <c r="X125" s="15">
        <v>95</v>
      </c>
      <c r="Y125" s="25">
        <f t="shared" si="77"/>
        <v>16</v>
      </c>
      <c r="AA125" s="18">
        <v>122</v>
      </c>
      <c r="AB125" s="34">
        <f t="shared" si="73"/>
        <v>121</v>
      </c>
      <c r="AC125" s="34">
        <f t="shared" si="78"/>
        <v>121</v>
      </c>
      <c r="AG125" s="11">
        <f t="shared" si="79"/>
        <v>2</v>
      </c>
      <c r="AH125" s="11">
        <f t="shared" si="80"/>
        <v>2</v>
      </c>
      <c r="AI125" s="11">
        <f t="shared" si="81"/>
        <v>1</v>
      </c>
      <c r="AJ125" s="11">
        <f t="shared" si="82"/>
        <v>1</v>
      </c>
      <c r="AK125" s="11">
        <f t="shared" si="83"/>
        <v>1</v>
      </c>
      <c r="AL125" s="11">
        <f t="shared" si="84"/>
        <v>1</v>
      </c>
      <c r="AM125" s="11">
        <f t="shared" si="85"/>
        <v>1</v>
      </c>
      <c r="AN125" s="11">
        <f t="shared" si="86"/>
        <v>1</v>
      </c>
      <c r="AO125" s="11">
        <f t="shared" si="87"/>
        <v>1</v>
      </c>
      <c r="AP125" s="11">
        <f t="shared" si="88"/>
        <v>1</v>
      </c>
      <c r="AQ125" s="11">
        <f t="shared" si="89"/>
        <v>2</v>
      </c>
      <c r="AR125" s="11">
        <f t="shared" si="90"/>
        <v>3</v>
      </c>
      <c r="AS125" s="11">
        <f t="shared" si="91"/>
        <v>2</v>
      </c>
      <c r="AT125" s="11">
        <f t="shared" si="92"/>
        <v>1</v>
      </c>
      <c r="AU125" s="11">
        <f t="shared" si="93"/>
        <v>1</v>
      </c>
      <c r="AV125" s="11">
        <f t="shared" si="94"/>
        <v>2</v>
      </c>
      <c r="AX125" s="11">
        <f t="shared" si="69"/>
        <v>6</v>
      </c>
      <c r="EB125" s="11">
        <v>121</v>
      </c>
      <c r="ED125" s="11">
        <f t="shared" si="70"/>
        <v>121</v>
      </c>
      <c r="EE125" s="11" t="str">
        <f t="shared" si="71"/>
        <v>(122)</v>
      </c>
    </row>
    <row r="126" spans="1:135" ht="15.75">
      <c r="A126" s="8" t="str">
        <f t="shared" si="72"/>
        <v>122(123)</v>
      </c>
      <c r="B126" s="9" t="s">
        <v>253</v>
      </c>
      <c r="C126" s="10" t="s">
        <v>199</v>
      </c>
      <c r="D126" s="21">
        <f t="shared" si="74"/>
        <v>398</v>
      </c>
      <c r="E126" s="19"/>
      <c r="F126" s="15">
        <f t="shared" si="75"/>
        <v>3</v>
      </c>
      <c r="G126" s="20">
        <f t="shared" si="76"/>
        <v>66.33333333333333</v>
      </c>
      <c r="H126" s="19"/>
      <c r="I126" s="15"/>
      <c r="J126" s="15"/>
      <c r="K126" s="15"/>
      <c r="L126" s="15"/>
      <c r="M126" s="15"/>
      <c r="N126" s="15"/>
      <c r="O126" s="15"/>
      <c r="P126" s="55"/>
      <c r="Q126" s="30"/>
      <c r="R126" s="56"/>
      <c r="S126" s="15"/>
      <c r="T126" s="15">
        <v>100</v>
      </c>
      <c r="U126" s="15">
        <v>133</v>
      </c>
      <c r="V126" s="15"/>
      <c r="W126" s="15">
        <v>165</v>
      </c>
      <c r="X126" s="15"/>
      <c r="Y126" s="25">
        <f t="shared" si="77"/>
        <v>16</v>
      </c>
      <c r="AA126" s="18">
        <v>123</v>
      </c>
      <c r="AB126" s="34">
        <f t="shared" si="73"/>
        <v>122</v>
      </c>
      <c r="AC126" s="34">
        <f t="shared" si="78"/>
        <v>122</v>
      </c>
      <c r="AG126" s="11">
        <f t="shared" si="79"/>
        <v>1</v>
      </c>
      <c r="AH126" s="11">
        <f t="shared" si="80"/>
        <v>1</v>
      </c>
      <c r="AI126" s="11">
        <f t="shared" si="81"/>
        <v>1</v>
      </c>
      <c r="AJ126" s="11">
        <f t="shared" si="82"/>
        <v>1</v>
      </c>
      <c r="AK126" s="11">
        <f t="shared" si="83"/>
        <v>1</v>
      </c>
      <c r="AL126" s="11">
        <f t="shared" si="84"/>
        <v>1</v>
      </c>
      <c r="AM126" s="11">
        <f t="shared" si="85"/>
        <v>1</v>
      </c>
      <c r="AN126" s="11">
        <f t="shared" si="86"/>
        <v>1</v>
      </c>
      <c r="AO126" s="11">
        <f t="shared" si="87"/>
        <v>1</v>
      </c>
      <c r="AP126" s="11">
        <f t="shared" si="88"/>
        <v>1</v>
      </c>
      <c r="AQ126" s="11">
        <f t="shared" si="89"/>
        <v>1</v>
      </c>
      <c r="AR126" s="11">
        <f t="shared" si="90"/>
        <v>2</v>
      </c>
      <c r="AS126" s="11">
        <f t="shared" si="91"/>
        <v>3</v>
      </c>
      <c r="AT126" s="11">
        <f t="shared" si="92"/>
        <v>2</v>
      </c>
      <c r="AU126" s="11">
        <f t="shared" si="93"/>
        <v>2</v>
      </c>
      <c r="AV126" s="11">
        <f t="shared" si="94"/>
        <v>2</v>
      </c>
      <c r="AX126" s="11">
        <f t="shared" si="69"/>
        <v>5</v>
      </c>
      <c r="EB126" s="11">
        <v>122</v>
      </c>
      <c r="ED126" s="11">
        <f t="shared" si="70"/>
        <v>122</v>
      </c>
      <c r="EE126" s="11" t="str">
        <f t="shared" si="71"/>
        <v>(123)</v>
      </c>
    </row>
    <row r="127" spans="1:135" ht="15.75">
      <c r="A127" s="8" t="str">
        <f t="shared" si="72"/>
        <v>123(125)</v>
      </c>
      <c r="B127" s="9" t="s">
        <v>126</v>
      </c>
      <c r="C127" s="10" t="s">
        <v>60</v>
      </c>
      <c r="D127" s="21">
        <f t="shared" si="74"/>
        <v>388</v>
      </c>
      <c r="E127" s="19"/>
      <c r="F127" s="15">
        <f t="shared" si="75"/>
        <v>2</v>
      </c>
      <c r="G127" s="20">
        <f t="shared" si="76"/>
        <v>97</v>
      </c>
      <c r="H127" s="19"/>
      <c r="I127" s="15"/>
      <c r="J127" s="15">
        <v>211</v>
      </c>
      <c r="K127" s="15"/>
      <c r="L127" s="15">
        <v>177</v>
      </c>
      <c r="M127" s="15"/>
      <c r="N127" s="15"/>
      <c r="O127" s="15"/>
      <c r="P127" s="55"/>
      <c r="Q127" s="30"/>
      <c r="R127" s="56"/>
      <c r="S127" s="15"/>
      <c r="T127" s="15"/>
      <c r="U127" s="15"/>
      <c r="V127" s="15"/>
      <c r="W127" s="15"/>
      <c r="X127" s="15"/>
      <c r="Y127" s="25">
        <f t="shared" si="77"/>
        <v>16</v>
      </c>
      <c r="AA127" s="18">
        <v>125</v>
      </c>
      <c r="AB127" s="34">
        <f t="shared" si="73"/>
        <v>123</v>
      </c>
      <c r="AC127" s="34">
        <f t="shared" si="78"/>
        <v>123</v>
      </c>
      <c r="AG127" s="11">
        <f t="shared" si="79"/>
        <v>1</v>
      </c>
      <c r="AH127" s="11">
        <f t="shared" si="80"/>
        <v>2</v>
      </c>
      <c r="AI127" s="11">
        <f t="shared" si="81"/>
        <v>2</v>
      </c>
      <c r="AJ127" s="11">
        <f t="shared" si="82"/>
        <v>2</v>
      </c>
      <c r="AK127" s="11">
        <f t="shared" si="83"/>
        <v>2</v>
      </c>
      <c r="AL127" s="11">
        <f t="shared" si="84"/>
        <v>1</v>
      </c>
      <c r="AM127" s="11">
        <f t="shared" si="85"/>
        <v>1</v>
      </c>
      <c r="AN127" s="11">
        <f t="shared" si="86"/>
        <v>1</v>
      </c>
      <c r="AO127" s="11">
        <f t="shared" si="87"/>
        <v>1</v>
      </c>
      <c r="AP127" s="11">
        <f t="shared" si="88"/>
        <v>1</v>
      </c>
      <c r="AQ127" s="11">
        <f t="shared" si="89"/>
        <v>1</v>
      </c>
      <c r="AR127" s="11">
        <f t="shared" si="90"/>
        <v>1</v>
      </c>
      <c r="AS127" s="11">
        <f t="shared" si="91"/>
        <v>1</v>
      </c>
      <c r="AT127" s="11">
        <f t="shared" si="92"/>
        <v>1</v>
      </c>
      <c r="AU127" s="11">
        <f t="shared" si="93"/>
        <v>1</v>
      </c>
      <c r="AV127" s="11">
        <f t="shared" si="94"/>
        <v>1</v>
      </c>
      <c r="AX127" s="11">
        <f t="shared" si="69"/>
        <v>4</v>
      </c>
      <c r="EB127" s="11">
        <v>123</v>
      </c>
      <c r="ED127" s="11">
        <f t="shared" si="70"/>
        <v>123</v>
      </c>
      <c r="EE127" s="11" t="str">
        <f t="shared" si="71"/>
        <v>(125)</v>
      </c>
    </row>
    <row r="128" spans="1:135" ht="15.75">
      <c r="A128" s="8" t="str">
        <f t="shared" si="72"/>
        <v>124(126)</v>
      </c>
      <c r="B128" s="9" t="s">
        <v>130</v>
      </c>
      <c r="C128" s="10" t="s">
        <v>120</v>
      </c>
      <c r="D128" s="21">
        <f t="shared" si="74"/>
        <v>380</v>
      </c>
      <c r="E128" s="19"/>
      <c r="F128" s="15">
        <f t="shared" si="75"/>
        <v>3</v>
      </c>
      <c r="G128" s="20">
        <f t="shared" si="76"/>
        <v>63.333333333333336</v>
      </c>
      <c r="H128" s="19"/>
      <c r="I128" s="15"/>
      <c r="J128" s="15">
        <v>149</v>
      </c>
      <c r="K128" s="15"/>
      <c r="L128" s="15"/>
      <c r="M128" s="15"/>
      <c r="N128" s="15"/>
      <c r="O128" s="15">
        <v>112</v>
      </c>
      <c r="P128" s="55">
        <v>119</v>
      </c>
      <c r="Q128" s="30"/>
      <c r="R128" s="56"/>
      <c r="S128" s="15"/>
      <c r="T128" s="15"/>
      <c r="U128" s="15"/>
      <c r="V128" s="15"/>
      <c r="W128" s="15"/>
      <c r="X128" s="15"/>
      <c r="Y128" s="25">
        <f t="shared" si="77"/>
        <v>16</v>
      </c>
      <c r="AA128" s="18">
        <v>126</v>
      </c>
      <c r="AB128" s="34">
        <f t="shared" si="73"/>
        <v>124</v>
      </c>
      <c r="AC128" s="34">
        <f t="shared" si="78"/>
        <v>124</v>
      </c>
      <c r="AG128" s="11">
        <f t="shared" si="79"/>
        <v>1</v>
      </c>
      <c r="AH128" s="11">
        <f t="shared" si="80"/>
        <v>2</v>
      </c>
      <c r="AI128" s="11">
        <f t="shared" si="81"/>
        <v>2</v>
      </c>
      <c r="AJ128" s="11">
        <f t="shared" si="82"/>
        <v>1</v>
      </c>
      <c r="AK128" s="11">
        <f t="shared" si="83"/>
        <v>1</v>
      </c>
      <c r="AL128" s="11">
        <f t="shared" si="84"/>
        <v>1</v>
      </c>
      <c r="AM128" s="11">
        <f t="shared" si="85"/>
        <v>2</v>
      </c>
      <c r="AN128" s="11">
        <f t="shared" si="86"/>
        <v>3</v>
      </c>
      <c r="AO128" s="11">
        <f t="shared" si="87"/>
        <v>2</v>
      </c>
      <c r="AP128" s="11">
        <f t="shared" si="88"/>
        <v>1</v>
      </c>
      <c r="AQ128" s="11">
        <f t="shared" si="89"/>
        <v>1</v>
      </c>
      <c r="AR128" s="11">
        <f t="shared" si="90"/>
        <v>1</v>
      </c>
      <c r="AS128" s="11">
        <f t="shared" si="91"/>
        <v>1</v>
      </c>
      <c r="AT128" s="11">
        <f t="shared" si="92"/>
        <v>1</v>
      </c>
      <c r="AU128" s="11">
        <f t="shared" si="93"/>
        <v>1</v>
      </c>
      <c r="AV128" s="11">
        <f t="shared" si="94"/>
        <v>1</v>
      </c>
      <c r="AX128" s="11">
        <f t="shared" si="69"/>
        <v>5</v>
      </c>
      <c r="EB128" s="11">
        <v>124</v>
      </c>
      <c r="ED128" s="11">
        <f t="shared" si="70"/>
        <v>124</v>
      </c>
      <c r="EE128" s="11" t="str">
        <f t="shared" si="71"/>
        <v>(126)</v>
      </c>
    </row>
    <row r="129" spans="1:135" ht="15.75">
      <c r="A129" s="8" t="str">
        <f t="shared" si="72"/>
        <v>125(127)</v>
      </c>
      <c r="B129" s="9" t="s">
        <v>135</v>
      </c>
      <c r="C129" s="10" t="s">
        <v>120</v>
      </c>
      <c r="D129" s="21">
        <f t="shared" si="74"/>
        <v>372</v>
      </c>
      <c r="E129" s="19"/>
      <c r="F129" s="15">
        <f t="shared" si="75"/>
        <v>3</v>
      </c>
      <c r="G129" s="20">
        <f t="shared" si="76"/>
        <v>62</v>
      </c>
      <c r="H129" s="19"/>
      <c r="I129" s="15"/>
      <c r="J129" s="15">
        <v>154</v>
      </c>
      <c r="K129" s="15"/>
      <c r="L129" s="15"/>
      <c r="M129" s="15"/>
      <c r="N129" s="15"/>
      <c r="O129" s="15">
        <v>153</v>
      </c>
      <c r="P129" s="55">
        <v>65</v>
      </c>
      <c r="Q129" s="30"/>
      <c r="R129" s="56"/>
      <c r="S129" s="15"/>
      <c r="T129" s="15"/>
      <c r="U129" s="15"/>
      <c r="V129" s="15"/>
      <c r="W129" s="15"/>
      <c r="X129" s="15"/>
      <c r="Y129" s="25">
        <f t="shared" si="77"/>
        <v>16</v>
      </c>
      <c r="AA129" s="18">
        <v>127</v>
      </c>
      <c r="AB129" s="34">
        <f t="shared" si="73"/>
        <v>125</v>
      </c>
      <c r="AC129" s="34">
        <f t="shared" si="78"/>
        <v>125</v>
      </c>
      <c r="AG129" s="11">
        <f t="shared" si="79"/>
        <v>1</v>
      </c>
      <c r="AH129" s="11">
        <f t="shared" si="80"/>
        <v>2</v>
      </c>
      <c r="AI129" s="11">
        <f t="shared" si="81"/>
        <v>2</v>
      </c>
      <c r="AJ129" s="11">
        <f t="shared" si="82"/>
        <v>1</v>
      </c>
      <c r="AK129" s="11">
        <f t="shared" si="83"/>
        <v>1</v>
      </c>
      <c r="AL129" s="11">
        <f t="shared" si="84"/>
        <v>1</v>
      </c>
      <c r="AM129" s="11">
        <f t="shared" si="85"/>
        <v>2</v>
      </c>
      <c r="AN129" s="11">
        <f t="shared" si="86"/>
        <v>3</v>
      </c>
      <c r="AO129" s="11">
        <f t="shared" si="87"/>
        <v>2</v>
      </c>
      <c r="AP129" s="11">
        <f t="shared" si="88"/>
        <v>1</v>
      </c>
      <c r="AQ129" s="11">
        <f t="shared" si="89"/>
        <v>1</v>
      </c>
      <c r="AR129" s="11">
        <f t="shared" si="90"/>
        <v>1</v>
      </c>
      <c r="AS129" s="11">
        <f t="shared" si="91"/>
        <v>1</v>
      </c>
      <c r="AT129" s="11">
        <f t="shared" si="92"/>
        <v>1</v>
      </c>
      <c r="AU129" s="11">
        <f t="shared" si="93"/>
        <v>1</v>
      </c>
      <c r="AV129" s="11">
        <f t="shared" si="94"/>
        <v>1</v>
      </c>
      <c r="AX129" s="11">
        <f t="shared" si="69"/>
        <v>5</v>
      </c>
      <c r="EB129" s="11">
        <v>125</v>
      </c>
      <c r="ED129" s="11">
        <f t="shared" si="70"/>
        <v>125</v>
      </c>
      <c r="EE129" s="11" t="str">
        <f t="shared" si="71"/>
        <v>(127)</v>
      </c>
    </row>
    <row r="130" spans="1:135" ht="15.75">
      <c r="A130" s="8" t="str">
        <f t="shared" si="72"/>
        <v>126(128)</v>
      </c>
      <c r="B130" s="9" t="s">
        <v>146</v>
      </c>
      <c r="C130" s="10" t="s">
        <v>48</v>
      </c>
      <c r="D130" s="21">
        <f t="shared" si="74"/>
        <v>352</v>
      </c>
      <c r="E130" s="19"/>
      <c r="F130" s="15">
        <f t="shared" si="75"/>
        <v>3</v>
      </c>
      <c r="G130" s="20">
        <f t="shared" si="76"/>
        <v>58.666666666666664</v>
      </c>
      <c r="H130" s="19"/>
      <c r="I130" s="15"/>
      <c r="J130" s="15">
        <v>206</v>
      </c>
      <c r="K130" s="15"/>
      <c r="L130" s="15"/>
      <c r="M130" s="15"/>
      <c r="N130" s="15"/>
      <c r="O130" s="15">
        <v>100</v>
      </c>
      <c r="P130" s="55"/>
      <c r="Q130" s="30"/>
      <c r="R130" s="56"/>
      <c r="S130" s="15"/>
      <c r="T130" s="15">
        <v>46</v>
      </c>
      <c r="U130" s="15"/>
      <c r="V130" s="15"/>
      <c r="W130" s="15"/>
      <c r="X130" s="15"/>
      <c r="Y130" s="25">
        <f t="shared" si="77"/>
        <v>16</v>
      </c>
      <c r="AA130" s="18">
        <v>128</v>
      </c>
      <c r="AB130" s="34">
        <f t="shared" si="73"/>
        <v>126</v>
      </c>
      <c r="AC130" s="34">
        <f t="shared" si="78"/>
        <v>126</v>
      </c>
      <c r="AG130" s="11">
        <f t="shared" si="79"/>
        <v>1</v>
      </c>
      <c r="AH130" s="11">
        <f t="shared" si="80"/>
        <v>2</v>
      </c>
      <c r="AI130" s="11">
        <f t="shared" si="81"/>
        <v>2</v>
      </c>
      <c r="AJ130" s="11">
        <f t="shared" si="82"/>
        <v>1</v>
      </c>
      <c r="AK130" s="11">
        <f t="shared" si="83"/>
        <v>1</v>
      </c>
      <c r="AL130" s="11">
        <f t="shared" si="84"/>
        <v>1</v>
      </c>
      <c r="AM130" s="11">
        <f t="shared" si="85"/>
        <v>2</v>
      </c>
      <c r="AN130" s="11">
        <f t="shared" si="86"/>
        <v>2</v>
      </c>
      <c r="AO130" s="11">
        <f t="shared" si="87"/>
        <v>1</v>
      </c>
      <c r="AP130" s="11">
        <f t="shared" si="88"/>
        <v>1</v>
      </c>
      <c r="AQ130" s="11">
        <f t="shared" si="89"/>
        <v>1</v>
      </c>
      <c r="AR130" s="11">
        <f t="shared" si="90"/>
        <v>2</v>
      </c>
      <c r="AS130" s="11">
        <f t="shared" si="91"/>
        <v>2</v>
      </c>
      <c r="AT130" s="11">
        <f t="shared" si="92"/>
        <v>1</v>
      </c>
      <c r="AU130" s="11">
        <f t="shared" si="93"/>
        <v>1</v>
      </c>
      <c r="AV130" s="11">
        <f t="shared" si="94"/>
        <v>1</v>
      </c>
      <c r="AX130" s="11">
        <f t="shared" si="69"/>
        <v>6</v>
      </c>
      <c r="EB130" s="11">
        <v>126</v>
      </c>
      <c r="ED130" s="11">
        <f t="shared" si="70"/>
        <v>126</v>
      </c>
      <c r="EE130" s="11" t="str">
        <f t="shared" si="71"/>
        <v>(128)</v>
      </c>
    </row>
    <row r="131" spans="1:135" ht="15.75">
      <c r="A131" s="8" t="str">
        <f t="shared" si="72"/>
        <v>127(129)</v>
      </c>
      <c r="B131" s="9" t="s">
        <v>220</v>
      </c>
      <c r="C131" s="10" t="s">
        <v>182</v>
      </c>
      <c r="D131" s="21">
        <f t="shared" si="74"/>
        <v>313</v>
      </c>
      <c r="E131" s="19"/>
      <c r="F131" s="15">
        <f t="shared" si="75"/>
        <v>1</v>
      </c>
      <c r="G131" s="20">
        <f t="shared" si="76"/>
        <v>156.5</v>
      </c>
      <c r="H131" s="19"/>
      <c r="I131" s="15"/>
      <c r="J131" s="15">
        <v>313</v>
      </c>
      <c r="K131" s="15"/>
      <c r="L131" s="15"/>
      <c r="M131" s="15"/>
      <c r="N131" s="15"/>
      <c r="O131" s="15"/>
      <c r="P131" s="55"/>
      <c r="Q131" s="30"/>
      <c r="R131" s="56"/>
      <c r="S131" s="15"/>
      <c r="T131" s="15"/>
      <c r="U131" s="15"/>
      <c r="V131" s="15"/>
      <c r="W131" s="15"/>
      <c r="X131" s="15"/>
      <c r="Y131" s="25">
        <f t="shared" si="77"/>
        <v>16</v>
      </c>
      <c r="AA131" s="18">
        <v>129</v>
      </c>
      <c r="AB131" s="34">
        <f t="shared" si="73"/>
        <v>127</v>
      </c>
      <c r="AC131" s="34" t="str">
        <f t="shared" si="78"/>
        <v>-</v>
      </c>
      <c r="AG131" s="11">
        <f t="shared" si="79"/>
        <v>1</v>
      </c>
      <c r="AH131" s="11">
        <f t="shared" si="80"/>
        <v>2</v>
      </c>
      <c r="AI131" s="11">
        <f t="shared" si="81"/>
        <v>2</v>
      </c>
      <c r="AJ131" s="11">
        <f t="shared" si="82"/>
        <v>1</v>
      </c>
      <c r="AK131" s="11">
        <f t="shared" si="83"/>
        <v>1</v>
      </c>
      <c r="AL131" s="11">
        <f t="shared" si="84"/>
        <v>1</v>
      </c>
      <c r="AM131" s="11">
        <f t="shared" si="85"/>
        <v>1</v>
      </c>
      <c r="AN131" s="11">
        <f t="shared" si="86"/>
        <v>1</v>
      </c>
      <c r="AO131" s="11">
        <f t="shared" si="87"/>
        <v>1</v>
      </c>
      <c r="AP131" s="11">
        <f t="shared" si="88"/>
        <v>1</v>
      </c>
      <c r="AQ131" s="11">
        <f t="shared" si="89"/>
        <v>1</v>
      </c>
      <c r="AR131" s="11">
        <f t="shared" si="90"/>
        <v>1</v>
      </c>
      <c r="AS131" s="11">
        <f t="shared" si="91"/>
        <v>1</v>
      </c>
      <c r="AT131" s="11">
        <f t="shared" si="92"/>
        <v>1</v>
      </c>
      <c r="AU131" s="11">
        <f t="shared" si="93"/>
        <v>1</v>
      </c>
      <c r="AV131" s="11">
        <f t="shared" si="94"/>
        <v>1</v>
      </c>
      <c r="AX131" s="11">
        <f t="shared" si="69"/>
        <v>2</v>
      </c>
      <c r="EB131" s="11">
        <v>127</v>
      </c>
      <c r="ED131" s="11">
        <f t="shared" si="70"/>
        <v>127</v>
      </c>
      <c r="EE131" s="11" t="str">
        <f t="shared" si="71"/>
        <v>(129)</v>
      </c>
    </row>
    <row r="132" spans="1:135" ht="15.75">
      <c r="A132" s="8" t="str">
        <f t="shared" si="72"/>
        <v>127(129)</v>
      </c>
      <c r="B132" s="9" t="s">
        <v>222</v>
      </c>
      <c r="C132" s="36" t="s">
        <v>60</v>
      </c>
      <c r="D132" s="21">
        <f t="shared" si="74"/>
        <v>313</v>
      </c>
      <c r="E132" s="19"/>
      <c r="F132" s="15">
        <f t="shared" si="75"/>
        <v>2</v>
      </c>
      <c r="G132" s="20">
        <f t="shared" si="76"/>
        <v>78.25</v>
      </c>
      <c r="H132" s="19"/>
      <c r="I132" s="15"/>
      <c r="J132" s="15">
        <v>178</v>
      </c>
      <c r="K132" s="15"/>
      <c r="L132" s="15">
        <v>135</v>
      </c>
      <c r="M132" s="15"/>
      <c r="N132" s="15"/>
      <c r="O132" s="15"/>
      <c r="P132" s="55"/>
      <c r="Q132" s="30"/>
      <c r="R132" s="56"/>
      <c r="S132" s="15"/>
      <c r="T132" s="15"/>
      <c r="U132" s="15"/>
      <c r="V132" s="15"/>
      <c r="W132" s="15"/>
      <c r="X132" s="15"/>
      <c r="Y132" s="25">
        <f t="shared" si="77"/>
        <v>16</v>
      </c>
      <c r="AA132" s="18">
        <v>129</v>
      </c>
      <c r="AB132" s="34">
        <f t="shared" si="73"/>
        <v>127</v>
      </c>
      <c r="AC132" s="34">
        <f t="shared" si="78"/>
        <v>128</v>
      </c>
      <c r="AG132" s="11">
        <f t="shared" si="79"/>
        <v>1</v>
      </c>
      <c r="AH132" s="11">
        <f t="shared" si="80"/>
        <v>2</v>
      </c>
      <c r="AI132" s="11">
        <f t="shared" si="81"/>
        <v>2</v>
      </c>
      <c r="AJ132" s="11">
        <f t="shared" si="82"/>
        <v>2</v>
      </c>
      <c r="AK132" s="11">
        <f t="shared" si="83"/>
        <v>2</v>
      </c>
      <c r="AL132" s="11">
        <f t="shared" si="84"/>
        <v>1</v>
      </c>
      <c r="AM132" s="11">
        <f t="shared" si="85"/>
        <v>1</v>
      </c>
      <c r="AN132" s="11">
        <f t="shared" si="86"/>
        <v>1</v>
      </c>
      <c r="AO132" s="11">
        <f t="shared" si="87"/>
        <v>1</v>
      </c>
      <c r="AP132" s="11">
        <f t="shared" si="88"/>
        <v>1</v>
      </c>
      <c r="AQ132" s="11">
        <f t="shared" si="89"/>
        <v>1</v>
      </c>
      <c r="AR132" s="11">
        <f t="shared" si="90"/>
        <v>1</v>
      </c>
      <c r="AS132" s="11">
        <f t="shared" si="91"/>
        <v>1</v>
      </c>
      <c r="AT132" s="11">
        <f t="shared" si="92"/>
        <v>1</v>
      </c>
      <c r="AU132" s="11">
        <f t="shared" si="93"/>
        <v>1</v>
      </c>
      <c r="AV132" s="11">
        <f t="shared" si="94"/>
        <v>1</v>
      </c>
      <c r="AX132" s="11">
        <f t="shared" si="69"/>
        <v>4</v>
      </c>
      <c r="EB132" s="11">
        <v>128</v>
      </c>
      <c r="ED132" s="11">
        <f t="shared" si="70"/>
        <v>127</v>
      </c>
      <c r="EE132" s="11" t="str">
        <f t="shared" si="71"/>
        <v>(129)</v>
      </c>
    </row>
    <row r="133" spans="1:135" ht="15.75">
      <c r="A133" s="8" t="str">
        <f t="shared" si="72"/>
        <v>129(120)</v>
      </c>
      <c r="B133" s="9" t="s">
        <v>211</v>
      </c>
      <c r="C133" s="10" t="s">
        <v>182</v>
      </c>
      <c r="D133" s="21">
        <f aca="true" t="shared" si="95" ref="D133:D164">SUM(I133:X133)</f>
        <v>296</v>
      </c>
      <c r="E133" s="19"/>
      <c r="F133" s="15">
        <f aca="true" t="shared" si="96" ref="F133:F164">COUNT(I133:X133)</f>
        <v>3</v>
      </c>
      <c r="G133" s="20">
        <f aca="true" t="shared" si="97" ref="G133:G164">SUM((D133)/(F133*2))</f>
        <v>49.333333333333336</v>
      </c>
      <c r="H133" s="19"/>
      <c r="I133" s="15">
        <v>101</v>
      </c>
      <c r="J133" s="15">
        <v>126</v>
      </c>
      <c r="K133" s="15"/>
      <c r="L133" s="15"/>
      <c r="M133" s="15"/>
      <c r="N133" s="15"/>
      <c r="O133" s="15">
        <v>69</v>
      </c>
      <c r="P133" s="55"/>
      <c r="Q133" s="30"/>
      <c r="R133" s="56"/>
      <c r="S133" s="15"/>
      <c r="T133" s="15"/>
      <c r="U133" s="15"/>
      <c r="V133" s="15"/>
      <c r="W133" s="15"/>
      <c r="X133" s="15"/>
      <c r="Y133" s="25">
        <f aca="true" t="shared" si="98" ref="Y133:Y164">SUM($I$3:$X$3)</f>
        <v>16</v>
      </c>
      <c r="AA133" s="18">
        <v>120</v>
      </c>
      <c r="AB133" s="34">
        <f t="shared" si="73"/>
        <v>129</v>
      </c>
      <c r="AC133" s="34">
        <f aca="true" t="shared" si="99" ref="AC133:AC163">IF(F133&gt;1,ROW($A129:$IV129),"-")</f>
        <v>129</v>
      </c>
      <c r="AG133" s="11">
        <f t="shared" si="79"/>
        <v>2</v>
      </c>
      <c r="AH133" s="11">
        <f t="shared" si="80"/>
        <v>3</v>
      </c>
      <c r="AI133" s="11">
        <f t="shared" si="81"/>
        <v>2</v>
      </c>
      <c r="AJ133" s="11">
        <f t="shared" si="82"/>
        <v>1</v>
      </c>
      <c r="AK133" s="11">
        <f t="shared" si="83"/>
        <v>1</v>
      </c>
      <c r="AL133" s="11">
        <f t="shared" si="84"/>
        <v>1</v>
      </c>
      <c r="AM133" s="11">
        <f t="shared" si="85"/>
        <v>2</v>
      </c>
      <c r="AN133" s="11">
        <f t="shared" si="86"/>
        <v>2</v>
      </c>
      <c r="AO133" s="11">
        <f t="shared" si="87"/>
        <v>1</v>
      </c>
      <c r="AP133" s="11">
        <f t="shared" si="88"/>
        <v>1</v>
      </c>
      <c r="AQ133" s="11">
        <f t="shared" si="89"/>
        <v>1</v>
      </c>
      <c r="AR133" s="11">
        <f t="shared" si="90"/>
        <v>1</v>
      </c>
      <c r="AS133" s="11">
        <f t="shared" si="91"/>
        <v>1</v>
      </c>
      <c r="AT133" s="11">
        <f t="shared" si="92"/>
        <v>1</v>
      </c>
      <c r="AU133" s="11">
        <f t="shared" si="93"/>
        <v>1</v>
      </c>
      <c r="AV133" s="11">
        <f t="shared" si="94"/>
        <v>1</v>
      </c>
      <c r="AX133" s="11">
        <f t="shared" si="69"/>
        <v>5</v>
      </c>
      <c r="EB133" s="11">
        <v>129</v>
      </c>
      <c r="ED133" s="11">
        <f t="shared" si="70"/>
        <v>129</v>
      </c>
      <c r="EE133" s="11" t="str">
        <f t="shared" si="71"/>
        <v>(120)</v>
      </c>
    </row>
    <row r="134" spans="1:135" ht="15.75">
      <c r="A134" s="8" t="str">
        <f t="shared" si="72"/>
        <v>130(132)</v>
      </c>
      <c r="B134" s="9" t="s">
        <v>226</v>
      </c>
      <c r="C134" s="10" t="s">
        <v>68</v>
      </c>
      <c r="D134" s="21">
        <f t="shared" si="95"/>
        <v>294</v>
      </c>
      <c r="E134" s="19"/>
      <c r="F134" s="15">
        <f t="shared" si="96"/>
        <v>2</v>
      </c>
      <c r="G134" s="20">
        <f t="shared" si="97"/>
        <v>73.5</v>
      </c>
      <c r="H134" s="19"/>
      <c r="I134" s="15"/>
      <c r="J134" s="15">
        <v>117</v>
      </c>
      <c r="K134" s="15"/>
      <c r="L134" s="15"/>
      <c r="M134" s="15"/>
      <c r="N134" s="15">
        <v>177</v>
      </c>
      <c r="O134" s="15"/>
      <c r="P134" s="55"/>
      <c r="Q134" s="30"/>
      <c r="R134" s="56"/>
      <c r="S134" s="15"/>
      <c r="T134" s="15"/>
      <c r="U134" s="15"/>
      <c r="V134" s="15"/>
      <c r="W134" s="15"/>
      <c r="X134" s="15"/>
      <c r="Y134" s="25">
        <f t="shared" si="98"/>
        <v>16</v>
      </c>
      <c r="AA134" s="18">
        <v>132</v>
      </c>
      <c r="AB134" s="34">
        <f t="shared" si="73"/>
        <v>130</v>
      </c>
      <c r="AC134" s="34">
        <f t="shared" si="99"/>
        <v>130</v>
      </c>
      <c r="AG134" s="11">
        <f t="shared" si="79"/>
        <v>1</v>
      </c>
      <c r="AH134" s="11">
        <f t="shared" si="80"/>
        <v>2</v>
      </c>
      <c r="AI134" s="11">
        <f t="shared" si="81"/>
        <v>2</v>
      </c>
      <c r="AJ134" s="11">
        <f t="shared" si="82"/>
        <v>1</v>
      </c>
      <c r="AK134" s="11">
        <f t="shared" si="83"/>
        <v>1</v>
      </c>
      <c r="AL134" s="11">
        <f t="shared" si="84"/>
        <v>2</v>
      </c>
      <c r="AM134" s="11">
        <f t="shared" si="85"/>
        <v>2</v>
      </c>
      <c r="AN134" s="11">
        <f t="shared" si="86"/>
        <v>1</v>
      </c>
      <c r="AO134" s="11">
        <f t="shared" si="87"/>
        <v>1</v>
      </c>
      <c r="AP134" s="11">
        <f t="shared" si="88"/>
        <v>1</v>
      </c>
      <c r="AQ134" s="11">
        <f t="shared" si="89"/>
        <v>1</v>
      </c>
      <c r="AR134" s="11">
        <f t="shared" si="90"/>
        <v>1</v>
      </c>
      <c r="AS134" s="11">
        <f t="shared" si="91"/>
        <v>1</v>
      </c>
      <c r="AT134" s="11">
        <f t="shared" si="92"/>
        <v>1</v>
      </c>
      <c r="AU134" s="11">
        <f t="shared" si="93"/>
        <v>1</v>
      </c>
      <c r="AV134" s="11">
        <f t="shared" si="94"/>
        <v>1</v>
      </c>
      <c r="AX134" s="11">
        <f aca="true" t="shared" si="100" ref="AX134:AX188">COUNTIF(AG134:AW134,"&gt;1")</f>
        <v>4</v>
      </c>
      <c r="EB134" s="11">
        <v>130</v>
      </c>
      <c r="ED134" s="11">
        <f aca="true" t="shared" si="101" ref="ED134:ED163">IF(AX134&gt;=1,AB134,"")</f>
        <v>130</v>
      </c>
      <c r="EE134" s="11" t="str">
        <f aca="true" t="shared" si="102" ref="EE134:EE188">IF(AX134&gt;1,"("&amp;AA134&amp;")","("&amp;AC134&amp;")")</f>
        <v>(132)</v>
      </c>
    </row>
    <row r="135" spans="1:135" ht="15.75">
      <c r="A135" s="8" t="str">
        <f t="shared" si="72"/>
        <v>131(133)</v>
      </c>
      <c r="B135" s="9" t="s">
        <v>149</v>
      </c>
      <c r="C135" s="10" t="s">
        <v>183</v>
      </c>
      <c r="D135" s="21">
        <f t="shared" si="95"/>
        <v>287</v>
      </c>
      <c r="E135" s="19"/>
      <c r="F135" s="15">
        <f t="shared" si="96"/>
        <v>2</v>
      </c>
      <c r="G135" s="20">
        <f t="shared" si="97"/>
        <v>71.75</v>
      </c>
      <c r="H135" s="19"/>
      <c r="I135" s="15"/>
      <c r="J135" s="15"/>
      <c r="K135" s="15">
        <v>117</v>
      </c>
      <c r="L135" s="15"/>
      <c r="M135" s="15"/>
      <c r="N135" s="15"/>
      <c r="O135" s="15"/>
      <c r="P135" s="55"/>
      <c r="Q135" s="30"/>
      <c r="R135" s="56"/>
      <c r="S135" s="15"/>
      <c r="T135" s="15"/>
      <c r="U135" s="15"/>
      <c r="V135" s="15">
        <v>170</v>
      </c>
      <c r="W135" s="15"/>
      <c r="X135" s="15"/>
      <c r="Y135" s="25">
        <f t="shared" si="98"/>
        <v>16</v>
      </c>
      <c r="AA135" s="18">
        <v>133</v>
      </c>
      <c r="AB135" s="34">
        <f t="shared" si="73"/>
        <v>131</v>
      </c>
      <c r="AC135" s="34">
        <f t="shared" si="99"/>
        <v>131</v>
      </c>
      <c r="AG135" s="11">
        <f t="shared" si="79"/>
        <v>1</v>
      </c>
      <c r="AH135" s="11">
        <f t="shared" si="80"/>
        <v>1</v>
      </c>
      <c r="AI135" s="11">
        <f t="shared" si="81"/>
        <v>2</v>
      </c>
      <c r="AJ135" s="11">
        <f t="shared" si="82"/>
        <v>2</v>
      </c>
      <c r="AK135" s="11">
        <f t="shared" si="83"/>
        <v>1</v>
      </c>
      <c r="AL135" s="11">
        <f t="shared" si="84"/>
        <v>1</v>
      </c>
      <c r="AM135" s="11">
        <f t="shared" si="85"/>
        <v>1</v>
      </c>
      <c r="AN135" s="11">
        <f t="shared" si="86"/>
        <v>1</v>
      </c>
      <c r="AO135" s="11">
        <f t="shared" si="87"/>
        <v>1</v>
      </c>
      <c r="AP135" s="11">
        <f t="shared" si="88"/>
        <v>1</v>
      </c>
      <c r="AQ135" s="11">
        <f t="shared" si="89"/>
        <v>1</v>
      </c>
      <c r="AR135" s="11">
        <f t="shared" si="90"/>
        <v>1</v>
      </c>
      <c r="AS135" s="11">
        <f t="shared" si="91"/>
        <v>1</v>
      </c>
      <c r="AT135" s="11">
        <f t="shared" si="92"/>
        <v>2</v>
      </c>
      <c r="AU135" s="11">
        <f t="shared" si="93"/>
        <v>2</v>
      </c>
      <c r="AV135" s="11">
        <f t="shared" si="94"/>
        <v>1</v>
      </c>
      <c r="AX135" s="11">
        <f t="shared" si="100"/>
        <v>4</v>
      </c>
      <c r="EB135" s="11">
        <v>131</v>
      </c>
      <c r="ED135" s="11">
        <f t="shared" si="101"/>
        <v>131</v>
      </c>
      <c r="EE135" s="11" t="str">
        <f t="shared" si="102"/>
        <v>(133)</v>
      </c>
    </row>
    <row r="136" spans="1:135" ht="15.75">
      <c r="A136" s="8" t="str">
        <f t="shared" si="72"/>
        <v>132(124)</v>
      </c>
      <c r="B136" s="9" t="s">
        <v>107</v>
      </c>
      <c r="C136" s="10" t="s">
        <v>99</v>
      </c>
      <c r="D136" s="21">
        <f t="shared" si="95"/>
        <v>286</v>
      </c>
      <c r="E136" s="19"/>
      <c r="F136" s="15">
        <f t="shared" si="96"/>
        <v>2</v>
      </c>
      <c r="G136" s="20">
        <f t="shared" si="97"/>
        <v>71.5</v>
      </c>
      <c r="H136" s="19"/>
      <c r="I136" s="15"/>
      <c r="J136" s="15"/>
      <c r="K136" s="15"/>
      <c r="L136" s="15"/>
      <c r="M136" s="15"/>
      <c r="N136" s="15"/>
      <c r="O136" s="15"/>
      <c r="P136" s="55"/>
      <c r="Q136" s="30"/>
      <c r="R136" s="56">
        <v>118</v>
      </c>
      <c r="S136" s="15"/>
      <c r="T136" s="15">
        <v>168</v>
      </c>
      <c r="U136" s="15"/>
      <c r="V136" s="15"/>
      <c r="W136" s="15"/>
      <c r="X136" s="15"/>
      <c r="Y136" s="25">
        <f t="shared" si="98"/>
        <v>16</v>
      </c>
      <c r="AA136" s="18">
        <v>124</v>
      </c>
      <c r="AB136" s="34">
        <f t="shared" si="73"/>
        <v>132</v>
      </c>
      <c r="AC136" s="34">
        <f t="shared" si="99"/>
        <v>132</v>
      </c>
      <c r="AG136" s="11">
        <f t="shared" si="79"/>
        <v>1</v>
      </c>
      <c r="AH136" s="11">
        <f t="shared" si="80"/>
        <v>1</v>
      </c>
      <c r="AI136" s="11">
        <f t="shared" si="81"/>
        <v>1</v>
      </c>
      <c r="AJ136" s="11">
        <f t="shared" si="82"/>
        <v>1</v>
      </c>
      <c r="AK136" s="11">
        <f t="shared" si="83"/>
        <v>1</v>
      </c>
      <c r="AL136" s="11">
        <f t="shared" si="84"/>
        <v>1</v>
      </c>
      <c r="AM136" s="11">
        <f t="shared" si="85"/>
        <v>1</v>
      </c>
      <c r="AN136" s="11">
        <f t="shared" si="86"/>
        <v>1</v>
      </c>
      <c r="AO136" s="11">
        <f t="shared" si="87"/>
        <v>1</v>
      </c>
      <c r="AP136" s="11">
        <f t="shared" si="88"/>
        <v>2</v>
      </c>
      <c r="AQ136" s="11">
        <f t="shared" si="89"/>
        <v>2</v>
      </c>
      <c r="AR136" s="11">
        <f t="shared" si="90"/>
        <v>2</v>
      </c>
      <c r="AS136" s="11">
        <f t="shared" si="91"/>
        <v>2</v>
      </c>
      <c r="AT136" s="11">
        <f t="shared" si="92"/>
        <v>1</v>
      </c>
      <c r="AU136" s="11">
        <f t="shared" si="93"/>
        <v>1</v>
      </c>
      <c r="AV136" s="11">
        <f t="shared" si="94"/>
        <v>1</v>
      </c>
      <c r="AX136" s="11">
        <f t="shared" si="100"/>
        <v>4</v>
      </c>
      <c r="EB136" s="11">
        <v>132</v>
      </c>
      <c r="ED136" s="11">
        <f t="shared" si="101"/>
        <v>132</v>
      </c>
      <c r="EE136" s="11" t="str">
        <f t="shared" si="102"/>
        <v>(124)</v>
      </c>
    </row>
    <row r="137" spans="1:135" ht="15.75">
      <c r="A137" s="8" t="str">
        <f t="shared" si="72"/>
        <v>133(134)</v>
      </c>
      <c r="B137" s="9" t="s">
        <v>221</v>
      </c>
      <c r="C137" s="10" t="s">
        <v>60</v>
      </c>
      <c r="D137" s="21">
        <f t="shared" si="95"/>
        <v>269</v>
      </c>
      <c r="E137" s="19"/>
      <c r="F137" s="15">
        <f t="shared" si="96"/>
        <v>1</v>
      </c>
      <c r="G137" s="20">
        <f t="shared" si="97"/>
        <v>134.5</v>
      </c>
      <c r="H137" s="19"/>
      <c r="I137" s="15"/>
      <c r="J137" s="15">
        <v>269</v>
      </c>
      <c r="K137" s="15"/>
      <c r="L137" s="15"/>
      <c r="M137" s="15"/>
      <c r="N137" s="15"/>
      <c r="O137" s="15"/>
      <c r="P137" s="55"/>
      <c r="Q137" s="30"/>
      <c r="R137" s="56"/>
      <c r="S137" s="15"/>
      <c r="T137" s="15"/>
      <c r="U137" s="15"/>
      <c r="V137" s="15"/>
      <c r="W137" s="15"/>
      <c r="X137" s="15"/>
      <c r="Y137" s="25">
        <f t="shared" si="98"/>
        <v>16</v>
      </c>
      <c r="AA137" s="18">
        <v>134</v>
      </c>
      <c r="AB137" s="34">
        <f t="shared" si="73"/>
        <v>133</v>
      </c>
      <c r="AC137" s="34" t="str">
        <f t="shared" si="99"/>
        <v>-</v>
      </c>
      <c r="AG137" s="11">
        <f t="shared" si="79"/>
        <v>1</v>
      </c>
      <c r="AH137" s="11">
        <f t="shared" si="80"/>
        <v>2</v>
      </c>
      <c r="AI137" s="11">
        <f t="shared" si="81"/>
        <v>2</v>
      </c>
      <c r="AJ137" s="11">
        <f t="shared" si="82"/>
        <v>1</v>
      </c>
      <c r="AK137" s="11">
        <f t="shared" si="83"/>
        <v>1</v>
      </c>
      <c r="AL137" s="11">
        <f t="shared" si="84"/>
        <v>1</v>
      </c>
      <c r="AM137" s="11">
        <f t="shared" si="85"/>
        <v>1</v>
      </c>
      <c r="AN137" s="11">
        <f t="shared" si="86"/>
        <v>1</v>
      </c>
      <c r="AO137" s="11">
        <f t="shared" si="87"/>
        <v>1</v>
      </c>
      <c r="AP137" s="11">
        <f t="shared" si="88"/>
        <v>1</v>
      </c>
      <c r="AQ137" s="11">
        <f t="shared" si="89"/>
        <v>1</v>
      </c>
      <c r="AR137" s="11">
        <f t="shared" si="90"/>
        <v>1</v>
      </c>
      <c r="AS137" s="11">
        <f t="shared" si="91"/>
        <v>1</v>
      </c>
      <c r="AT137" s="11">
        <f t="shared" si="92"/>
        <v>1</v>
      </c>
      <c r="AU137" s="11">
        <f t="shared" si="93"/>
        <v>1</v>
      </c>
      <c r="AV137" s="11">
        <f t="shared" si="94"/>
        <v>1</v>
      </c>
      <c r="AX137" s="11">
        <f t="shared" si="100"/>
        <v>2</v>
      </c>
      <c r="EB137" s="11">
        <v>133</v>
      </c>
      <c r="ED137" s="11">
        <f t="shared" si="101"/>
        <v>133</v>
      </c>
      <c r="EE137" s="11" t="str">
        <f t="shared" si="102"/>
        <v>(134)</v>
      </c>
    </row>
    <row r="138" spans="1:135" ht="15.75">
      <c r="A138" s="8" t="str">
        <f aca="true" t="shared" si="103" ref="A138:A188">ED138&amp;EE138</f>
        <v>134(135)</v>
      </c>
      <c r="B138" s="9" t="s">
        <v>237</v>
      </c>
      <c r="C138" s="10" t="s">
        <v>183</v>
      </c>
      <c r="D138" s="21">
        <f t="shared" si="95"/>
        <v>267</v>
      </c>
      <c r="E138" s="19"/>
      <c r="F138" s="15">
        <f t="shared" si="96"/>
        <v>3</v>
      </c>
      <c r="G138" s="20">
        <f t="shared" si="97"/>
        <v>44.5</v>
      </c>
      <c r="H138" s="19"/>
      <c r="I138" s="15"/>
      <c r="J138" s="15"/>
      <c r="K138" s="15"/>
      <c r="L138" s="15"/>
      <c r="M138" s="15"/>
      <c r="N138" s="15"/>
      <c r="O138" s="15">
        <v>81</v>
      </c>
      <c r="P138" s="55">
        <v>90</v>
      </c>
      <c r="Q138" s="30"/>
      <c r="R138" s="56">
        <v>96</v>
      </c>
      <c r="S138" s="15"/>
      <c r="T138" s="15"/>
      <c r="U138" s="15"/>
      <c r="V138" s="15"/>
      <c r="W138" s="15"/>
      <c r="X138" s="15"/>
      <c r="Y138" s="25">
        <f t="shared" si="98"/>
        <v>16</v>
      </c>
      <c r="AA138" s="18">
        <v>135</v>
      </c>
      <c r="AB138" s="34">
        <f aca="true" t="shared" si="104" ref="AB138:AB163">IF(AND(D138=D137,D138=D136,D138=D135,D138=D134),ROW($A130:$IV130),IF(AND(D138=D137,D138=D136,D138=D135),ROW($A131:$IV131),IF(AND(D138=D137,D138=D136),ROW($A132:$IV132),IF(D138=D137,ROW($A133:$IV133),IF(D138&gt;1,ROW($A134:$IV134),"-")))))</f>
        <v>134</v>
      </c>
      <c r="AC138" s="34">
        <f t="shared" si="99"/>
        <v>134</v>
      </c>
      <c r="AG138" s="11">
        <f t="shared" si="79"/>
        <v>1</v>
      </c>
      <c r="AH138" s="11">
        <f t="shared" si="80"/>
        <v>1</v>
      </c>
      <c r="AI138" s="11">
        <f t="shared" si="81"/>
        <v>1</v>
      </c>
      <c r="AJ138" s="11">
        <f t="shared" si="82"/>
        <v>1</v>
      </c>
      <c r="AK138" s="11">
        <f t="shared" si="83"/>
        <v>1</v>
      </c>
      <c r="AL138" s="11">
        <f t="shared" si="84"/>
        <v>1</v>
      </c>
      <c r="AM138" s="11">
        <f t="shared" si="85"/>
        <v>2</v>
      </c>
      <c r="AN138" s="11">
        <f t="shared" si="86"/>
        <v>3</v>
      </c>
      <c r="AO138" s="11">
        <f t="shared" si="87"/>
        <v>2</v>
      </c>
      <c r="AP138" s="11">
        <f t="shared" si="88"/>
        <v>2</v>
      </c>
      <c r="AQ138" s="11">
        <f t="shared" si="89"/>
        <v>2</v>
      </c>
      <c r="AR138" s="11">
        <f t="shared" si="90"/>
        <v>1</v>
      </c>
      <c r="AS138" s="11">
        <f t="shared" si="91"/>
        <v>1</v>
      </c>
      <c r="AT138" s="11">
        <f t="shared" si="92"/>
        <v>1</v>
      </c>
      <c r="AU138" s="11">
        <f t="shared" si="93"/>
        <v>1</v>
      </c>
      <c r="AV138" s="11">
        <f t="shared" si="94"/>
        <v>1</v>
      </c>
      <c r="AX138" s="11">
        <f t="shared" si="100"/>
        <v>5</v>
      </c>
      <c r="EB138" s="11">
        <v>134</v>
      </c>
      <c r="ED138" s="11">
        <f t="shared" si="101"/>
        <v>134</v>
      </c>
      <c r="EE138" s="11" t="str">
        <f t="shared" si="102"/>
        <v>(135)</v>
      </c>
    </row>
    <row r="139" spans="1:135" ht="15.75">
      <c r="A139" s="8" t="str">
        <f t="shared" si="103"/>
        <v>135(137)</v>
      </c>
      <c r="B139" s="9" t="s">
        <v>163</v>
      </c>
      <c r="C139" s="10" t="s">
        <v>164</v>
      </c>
      <c r="D139" s="21">
        <f t="shared" si="95"/>
        <v>250</v>
      </c>
      <c r="E139" s="19"/>
      <c r="F139" s="15">
        <f t="shared" si="96"/>
        <v>1</v>
      </c>
      <c r="G139" s="20">
        <f t="shared" si="97"/>
        <v>125</v>
      </c>
      <c r="H139" s="19"/>
      <c r="I139" s="15"/>
      <c r="J139" s="15"/>
      <c r="K139" s="15"/>
      <c r="L139" s="15"/>
      <c r="M139" s="15"/>
      <c r="N139" s="15"/>
      <c r="O139" s="15">
        <v>250</v>
      </c>
      <c r="P139" s="55"/>
      <c r="Q139" s="30"/>
      <c r="R139" s="56"/>
      <c r="S139" s="15"/>
      <c r="T139" s="15"/>
      <c r="U139" s="15"/>
      <c r="V139" s="15"/>
      <c r="W139" s="15"/>
      <c r="X139" s="15"/>
      <c r="Y139" s="25">
        <f t="shared" si="98"/>
        <v>16</v>
      </c>
      <c r="AA139" s="18">
        <v>137</v>
      </c>
      <c r="AB139" s="34">
        <f t="shared" si="104"/>
        <v>135</v>
      </c>
      <c r="AC139" s="34" t="str">
        <f t="shared" si="99"/>
        <v>-</v>
      </c>
      <c r="AG139" s="11">
        <f t="shared" si="79"/>
        <v>1</v>
      </c>
      <c r="AH139" s="11">
        <f t="shared" si="80"/>
        <v>1</v>
      </c>
      <c r="AI139" s="11">
        <f t="shared" si="81"/>
        <v>1</v>
      </c>
      <c r="AJ139" s="11">
        <f t="shared" si="82"/>
        <v>1</v>
      </c>
      <c r="AK139" s="11">
        <f t="shared" si="83"/>
        <v>1</v>
      </c>
      <c r="AL139" s="11">
        <f t="shared" si="84"/>
        <v>1</v>
      </c>
      <c r="AM139" s="11">
        <f t="shared" si="85"/>
        <v>2</v>
      </c>
      <c r="AN139" s="11">
        <f t="shared" si="86"/>
        <v>2</v>
      </c>
      <c r="AO139" s="11">
        <f t="shared" si="87"/>
        <v>1</v>
      </c>
      <c r="AP139" s="11">
        <f t="shared" si="88"/>
        <v>1</v>
      </c>
      <c r="AQ139" s="11">
        <f t="shared" si="89"/>
        <v>1</v>
      </c>
      <c r="AR139" s="11">
        <f t="shared" si="90"/>
        <v>1</v>
      </c>
      <c r="AS139" s="11">
        <f t="shared" si="91"/>
        <v>1</v>
      </c>
      <c r="AT139" s="11">
        <f t="shared" si="92"/>
        <v>1</v>
      </c>
      <c r="AU139" s="11">
        <f t="shared" si="93"/>
        <v>1</v>
      </c>
      <c r="AV139" s="11">
        <f t="shared" si="94"/>
        <v>1</v>
      </c>
      <c r="AX139" s="11">
        <f t="shared" si="100"/>
        <v>2</v>
      </c>
      <c r="EB139" s="11">
        <v>135</v>
      </c>
      <c r="ED139" s="11">
        <f t="shared" si="101"/>
        <v>135</v>
      </c>
      <c r="EE139" s="11" t="str">
        <f t="shared" si="102"/>
        <v>(137)</v>
      </c>
    </row>
    <row r="140" spans="1:135" ht="15.75">
      <c r="A140" s="8" t="str">
        <f t="shared" si="103"/>
        <v>136(138)</v>
      </c>
      <c r="B140" s="35" t="s">
        <v>215</v>
      </c>
      <c r="C140" s="36" t="s">
        <v>41</v>
      </c>
      <c r="D140" s="21">
        <f t="shared" si="95"/>
        <v>248</v>
      </c>
      <c r="E140" s="19"/>
      <c r="F140" s="15">
        <f t="shared" si="96"/>
        <v>1</v>
      </c>
      <c r="G140" s="20">
        <f t="shared" si="97"/>
        <v>124</v>
      </c>
      <c r="H140" s="19"/>
      <c r="I140" s="15">
        <v>248</v>
      </c>
      <c r="J140" s="15"/>
      <c r="K140" s="15"/>
      <c r="L140" s="15"/>
      <c r="M140" s="15"/>
      <c r="N140" s="15"/>
      <c r="O140" s="15"/>
      <c r="P140" s="55"/>
      <c r="Q140" s="30"/>
      <c r="R140" s="56"/>
      <c r="S140" s="15"/>
      <c r="T140" s="15"/>
      <c r="U140" s="15"/>
      <c r="V140" s="15"/>
      <c r="W140" s="15"/>
      <c r="X140" s="15"/>
      <c r="Y140" s="25">
        <f t="shared" si="98"/>
        <v>16</v>
      </c>
      <c r="AA140" s="18">
        <v>138</v>
      </c>
      <c r="AB140" s="34">
        <f t="shared" si="104"/>
        <v>136</v>
      </c>
      <c r="AC140" s="34" t="str">
        <f t="shared" si="99"/>
        <v>-</v>
      </c>
      <c r="AG140" s="11">
        <f t="shared" si="79"/>
        <v>2</v>
      </c>
      <c r="AH140" s="11">
        <f t="shared" si="80"/>
        <v>2</v>
      </c>
      <c r="AI140" s="11">
        <f t="shared" si="81"/>
        <v>1</v>
      </c>
      <c r="AJ140" s="11">
        <f t="shared" si="82"/>
        <v>1</v>
      </c>
      <c r="AK140" s="11">
        <f t="shared" si="83"/>
        <v>1</v>
      </c>
      <c r="AL140" s="11">
        <f t="shared" si="84"/>
        <v>1</v>
      </c>
      <c r="AM140" s="11">
        <f t="shared" si="85"/>
        <v>1</v>
      </c>
      <c r="AN140" s="11">
        <f t="shared" si="86"/>
        <v>1</v>
      </c>
      <c r="AO140" s="11">
        <f t="shared" si="87"/>
        <v>1</v>
      </c>
      <c r="AP140" s="11">
        <f t="shared" si="88"/>
        <v>1</v>
      </c>
      <c r="AQ140" s="11">
        <f t="shared" si="89"/>
        <v>1</v>
      </c>
      <c r="AR140" s="11">
        <f t="shared" si="90"/>
        <v>1</v>
      </c>
      <c r="AS140" s="11">
        <f t="shared" si="91"/>
        <v>1</v>
      </c>
      <c r="AT140" s="11">
        <f t="shared" si="92"/>
        <v>1</v>
      </c>
      <c r="AU140" s="11">
        <f t="shared" si="93"/>
        <v>1</v>
      </c>
      <c r="AV140" s="11">
        <f t="shared" si="94"/>
        <v>1</v>
      </c>
      <c r="AW140" s="11">
        <v>2</v>
      </c>
      <c r="AX140" s="11">
        <f t="shared" si="100"/>
        <v>3</v>
      </c>
      <c r="EB140" s="11">
        <v>136</v>
      </c>
      <c r="ED140" s="11">
        <f t="shared" si="101"/>
        <v>136</v>
      </c>
      <c r="EE140" s="11" t="str">
        <f t="shared" si="102"/>
        <v>(138)</v>
      </c>
    </row>
    <row r="141" spans="1:135" ht="15.75">
      <c r="A141" s="8" t="str">
        <f t="shared" si="103"/>
        <v>137(156)</v>
      </c>
      <c r="B141" s="9" t="s">
        <v>187</v>
      </c>
      <c r="C141" s="10" t="s">
        <v>60</v>
      </c>
      <c r="D141" s="21">
        <f t="shared" si="95"/>
        <v>245</v>
      </c>
      <c r="E141" s="19"/>
      <c r="F141" s="15">
        <f t="shared" si="96"/>
        <v>2</v>
      </c>
      <c r="G141" s="20">
        <f t="shared" si="97"/>
        <v>61.25</v>
      </c>
      <c r="H141" s="19"/>
      <c r="I141" s="15"/>
      <c r="J141" s="15"/>
      <c r="K141" s="15"/>
      <c r="L141" s="15">
        <v>140</v>
      </c>
      <c r="M141" s="15"/>
      <c r="N141" s="15"/>
      <c r="O141" s="15"/>
      <c r="P141" s="55"/>
      <c r="Q141" s="30"/>
      <c r="R141" s="56"/>
      <c r="S141" s="15"/>
      <c r="T141" s="15"/>
      <c r="U141" s="15"/>
      <c r="V141" s="15"/>
      <c r="W141" s="15"/>
      <c r="X141" s="15">
        <v>105</v>
      </c>
      <c r="Y141" s="25">
        <f t="shared" si="98"/>
        <v>16</v>
      </c>
      <c r="AA141" s="18">
        <v>156</v>
      </c>
      <c r="AB141" s="34">
        <f t="shared" si="104"/>
        <v>137</v>
      </c>
      <c r="AC141" s="34">
        <f t="shared" si="99"/>
        <v>137</v>
      </c>
      <c r="AG141" s="11">
        <f t="shared" si="79"/>
        <v>1</v>
      </c>
      <c r="AH141" s="11">
        <f t="shared" si="80"/>
        <v>1</v>
      </c>
      <c r="AI141" s="11">
        <f t="shared" si="81"/>
        <v>1</v>
      </c>
      <c r="AJ141" s="11">
        <f t="shared" si="82"/>
        <v>2</v>
      </c>
      <c r="AK141" s="11">
        <f t="shared" si="83"/>
        <v>2</v>
      </c>
      <c r="AL141" s="11">
        <f t="shared" si="84"/>
        <v>1</v>
      </c>
      <c r="AM141" s="11">
        <f t="shared" si="85"/>
        <v>1</v>
      </c>
      <c r="AN141" s="11">
        <f t="shared" si="86"/>
        <v>1</v>
      </c>
      <c r="AO141" s="11">
        <f t="shared" si="87"/>
        <v>1</v>
      </c>
      <c r="AP141" s="11">
        <f t="shared" si="88"/>
        <v>1</v>
      </c>
      <c r="AQ141" s="11">
        <f t="shared" si="89"/>
        <v>1</v>
      </c>
      <c r="AR141" s="11">
        <f t="shared" si="90"/>
        <v>1</v>
      </c>
      <c r="AS141" s="11">
        <f t="shared" si="91"/>
        <v>1</v>
      </c>
      <c r="AT141" s="11">
        <f t="shared" si="92"/>
        <v>1</v>
      </c>
      <c r="AU141" s="11">
        <f t="shared" si="93"/>
        <v>1</v>
      </c>
      <c r="AV141" s="11">
        <f t="shared" si="94"/>
        <v>2</v>
      </c>
      <c r="AX141" s="11">
        <f t="shared" si="100"/>
        <v>3</v>
      </c>
      <c r="EB141" s="11">
        <v>137</v>
      </c>
      <c r="ED141" s="11">
        <f t="shared" si="101"/>
        <v>137</v>
      </c>
      <c r="EE141" s="11" t="str">
        <f t="shared" si="102"/>
        <v>(156)</v>
      </c>
    </row>
    <row r="142" spans="1:135" ht="15.75">
      <c r="A142" s="8" t="str">
        <f t="shared" si="103"/>
        <v>138(139)</v>
      </c>
      <c r="B142" s="9" t="s">
        <v>218</v>
      </c>
      <c r="C142" s="10" t="s">
        <v>48</v>
      </c>
      <c r="D142" s="21">
        <f t="shared" si="95"/>
        <v>238</v>
      </c>
      <c r="E142" s="19"/>
      <c r="F142" s="15">
        <f t="shared" si="96"/>
        <v>2</v>
      </c>
      <c r="G142" s="20">
        <f t="shared" si="97"/>
        <v>59.5</v>
      </c>
      <c r="H142" s="19"/>
      <c r="I142" s="15">
        <v>102</v>
      </c>
      <c r="J142" s="15"/>
      <c r="K142" s="15"/>
      <c r="L142" s="15"/>
      <c r="M142" s="15"/>
      <c r="N142" s="15"/>
      <c r="O142" s="15"/>
      <c r="P142" s="55"/>
      <c r="Q142" s="30">
        <v>136</v>
      </c>
      <c r="R142" s="56"/>
      <c r="S142" s="15"/>
      <c r="T142" s="15"/>
      <c r="U142" s="15"/>
      <c r="V142" s="15"/>
      <c r="W142" s="15"/>
      <c r="X142" s="15"/>
      <c r="Y142" s="25">
        <f t="shared" si="98"/>
        <v>16</v>
      </c>
      <c r="AA142" s="18">
        <v>139</v>
      </c>
      <c r="AB142" s="34">
        <f t="shared" si="104"/>
        <v>138</v>
      </c>
      <c r="AC142" s="34">
        <f t="shared" si="99"/>
        <v>138</v>
      </c>
      <c r="AG142" s="11">
        <f t="shared" si="79"/>
        <v>2</v>
      </c>
      <c r="AH142" s="11">
        <f t="shared" si="80"/>
        <v>2</v>
      </c>
      <c r="AI142" s="11">
        <f t="shared" si="81"/>
        <v>1</v>
      </c>
      <c r="AJ142" s="11">
        <f t="shared" si="82"/>
        <v>1</v>
      </c>
      <c r="AK142" s="11">
        <f t="shared" si="83"/>
        <v>1</v>
      </c>
      <c r="AL142" s="11">
        <f t="shared" si="84"/>
        <v>1</v>
      </c>
      <c r="AM142" s="11">
        <f t="shared" si="85"/>
        <v>1</v>
      </c>
      <c r="AN142" s="11">
        <f t="shared" si="86"/>
        <v>1</v>
      </c>
      <c r="AO142" s="11">
        <f t="shared" si="87"/>
        <v>2</v>
      </c>
      <c r="AP142" s="11">
        <f t="shared" si="88"/>
        <v>2</v>
      </c>
      <c r="AQ142" s="11">
        <f t="shared" si="89"/>
        <v>1</v>
      </c>
      <c r="AR142" s="11">
        <f t="shared" si="90"/>
        <v>1</v>
      </c>
      <c r="AS142" s="11">
        <f t="shared" si="91"/>
        <v>1</v>
      </c>
      <c r="AT142" s="11">
        <f t="shared" si="92"/>
        <v>1</v>
      </c>
      <c r="AU142" s="11">
        <f t="shared" si="93"/>
        <v>1</v>
      </c>
      <c r="AV142" s="11">
        <f t="shared" si="94"/>
        <v>1</v>
      </c>
      <c r="AX142" s="11">
        <f t="shared" si="100"/>
        <v>4</v>
      </c>
      <c r="EB142" s="11">
        <v>138</v>
      </c>
      <c r="ED142" s="11">
        <f t="shared" si="101"/>
        <v>138</v>
      </c>
      <c r="EE142" s="11" t="str">
        <f t="shared" si="102"/>
        <v>(139)</v>
      </c>
    </row>
    <row r="143" spans="1:135" ht="15.75">
      <c r="A143" s="8" t="str">
        <f t="shared" si="103"/>
        <v>139(140)</v>
      </c>
      <c r="B143" s="9" t="s">
        <v>225</v>
      </c>
      <c r="C143" s="10" t="s">
        <v>182</v>
      </c>
      <c r="D143" s="21">
        <f t="shared" si="95"/>
        <v>235</v>
      </c>
      <c r="E143" s="19"/>
      <c r="F143" s="15">
        <f t="shared" si="96"/>
        <v>2</v>
      </c>
      <c r="G143" s="20">
        <f t="shared" si="97"/>
        <v>58.75</v>
      </c>
      <c r="H143" s="19"/>
      <c r="I143" s="15"/>
      <c r="J143" s="15">
        <v>134</v>
      </c>
      <c r="K143" s="15"/>
      <c r="L143" s="15"/>
      <c r="M143" s="15"/>
      <c r="N143" s="15"/>
      <c r="O143" s="15">
        <v>101</v>
      </c>
      <c r="P143" s="55"/>
      <c r="Q143" s="30"/>
      <c r="R143" s="56"/>
      <c r="S143" s="15"/>
      <c r="T143" s="15"/>
      <c r="U143" s="15"/>
      <c r="V143" s="15"/>
      <c r="W143" s="15"/>
      <c r="X143" s="15"/>
      <c r="Y143" s="25">
        <f t="shared" si="98"/>
        <v>16</v>
      </c>
      <c r="AA143" s="18">
        <v>140</v>
      </c>
      <c r="AB143" s="34">
        <f t="shared" si="104"/>
        <v>139</v>
      </c>
      <c r="AC143" s="34">
        <f t="shared" si="99"/>
        <v>139</v>
      </c>
      <c r="AG143" s="11">
        <f t="shared" si="79"/>
        <v>1</v>
      </c>
      <c r="AH143" s="11">
        <f t="shared" si="80"/>
        <v>2</v>
      </c>
      <c r="AI143" s="11">
        <f t="shared" si="81"/>
        <v>2</v>
      </c>
      <c r="AJ143" s="11">
        <f t="shared" si="82"/>
        <v>1</v>
      </c>
      <c r="AK143" s="11">
        <f t="shared" si="83"/>
        <v>1</v>
      </c>
      <c r="AL143" s="11">
        <f t="shared" si="84"/>
        <v>1</v>
      </c>
      <c r="AM143" s="11">
        <f t="shared" si="85"/>
        <v>2</v>
      </c>
      <c r="AN143" s="11">
        <f t="shared" si="86"/>
        <v>2</v>
      </c>
      <c r="AO143" s="11">
        <f t="shared" si="87"/>
        <v>1</v>
      </c>
      <c r="AP143" s="11">
        <f t="shared" si="88"/>
        <v>1</v>
      </c>
      <c r="AQ143" s="11">
        <f t="shared" si="89"/>
        <v>1</v>
      </c>
      <c r="AR143" s="11">
        <f t="shared" si="90"/>
        <v>1</v>
      </c>
      <c r="AS143" s="11">
        <f t="shared" si="91"/>
        <v>1</v>
      </c>
      <c r="AT143" s="11">
        <f t="shared" si="92"/>
        <v>1</v>
      </c>
      <c r="AU143" s="11">
        <f t="shared" si="93"/>
        <v>1</v>
      </c>
      <c r="AV143" s="11">
        <f t="shared" si="94"/>
        <v>1</v>
      </c>
      <c r="AX143" s="11">
        <f t="shared" si="100"/>
        <v>4</v>
      </c>
      <c r="EB143" s="11">
        <v>139</v>
      </c>
      <c r="ED143" s="11">
        <f t="shared" si="101"/>
        <v>139</v>
      </c>
      <c r="EE143" s="11" t="str">
        <f t="shared" si="102"/>
        <v>(140)</v>
      </c>
    </row>
    <row r="144" spans="1:135" ht="15.75">
      <c r="A144" s="8" t="str">
        <f t="shared" si="103"/>
        <v>140(141)</v>
      </c>
      <c r="B144" s="9" t="s">
        <v>236</v>
      </c>
      <c r="C144" s="36" t="s">
        <v>182</v>
      </c>
      <c r="D144" s="21">
        <f t="shared" si="95"/>
        <v>231</v>
      </c>
      <c r="E144" s="19"/>
      <c r="F144" s="15">
        <f t="shared" si="96"/>
        <v>2</v>
      </c>
      <c r="G144" s="20">
        <f t="shared" si="97"/>
        <v>57.75</v>
      </c>
      <c r="H144" s="19"/>
      <c r="I144" s="15"/>
      <c r="J144" s="15"/>
      <c r="K144" s="15"/>
      <c r="L144" s="15"/>
      <c r="M144" s="15"/>
      <c r="N144" s="15"/>
      <c r="O144" s="15">
        <v>131</v>
      </c>
      <c r="P144" s="55">
        <v>100</v>
      </c>
      <c r="Q144" s="30"/>
      <c r="R144" s="56"/>
      <c r="S144" s="15"/>
      <c r="T144" s="15"/>
      <c r="U144" s="15"/>
      <c r="V144" s="15"/>
      <c r="W144" s="15"/>
      <c r="X144" s="15"/>
      <c r="Y144" s="25">
        <f t="shared" si="98"/>
        <v>16</v>
      </c>
      <c r="AA144" s="18">
        <v>141</v>
      </c>
      <c r="AB144" s="34">
        <f t="shared" si="104"/>
        <v>140</v>
      </c>
      <c r="AC144" s="34">
        <f t="shared" si="99"/>
        <v>140</v>
      </c>
      <c r="AG144" s="11">
        <f t="shared" si="79"/>
        <v>1</v>
      </c>
      <c r="AH144" s="11">
        <f t="shared" si="80"/>
        <v>1</v>
      </c>
      <c r="AI144" s="11">
        <f t="shared" si="81"/>
        <v>1</v>
      </c>
      <c r="AJ144" s="11">
        <f t="shared" si="82"/>
        <v>1</v>
      </c>
      <c r="AK144" s="11">
        <f t="shared" si="83"/>
        <v>1</v>
      </c>
      <c r="AL144" s="11">
        <f t="shared" si="84"/>
        <v>1</v>
      </c>
      <c r="AM144" s="11">
        <f t="shared" si="85"/>
        <v>2</v>
      </c>
      <c r="AN144" s="11">
        <f t="shared" si="86"/>
        <v>3</v>
      </c>
      <c r="AO144" s="11">
        <f t="shared" si="87"/>
        <v>2</v>
      </c>
      <c r="AP144" s="11">
        <f t="shared" si="88"/>
        <v>1</v>
      </c>
      <c r="AQ144" s="11">
        <f t="shared" si="89"/>
        <v>1</v>
      </c>
      <c r="AR144" s="11">
        <f t="shared" si="90"/>
        <v>1</v>
      </c>
      <c r="AS144" s="11">
        <f t="shared" si="91"/>
        <v>1</v>
      </c>
      <c r="AT144" s="11">
        <f t="shared" si="92"/>
        <v>1</v>
      </c>
      <c r="AU144" s="11">
        <f t="shared" si="93"/>
        <v>1</v>
      </c>
      <c r="AV144" s="11">
        <f t="shared" si="94"/>
        <v>1</v>
      </c>
      <c r="AX144" s="11">
        <f t="shared" si="100"/>
        <v>3</v>
      </c>
      <c r="EB144" s="11">
        <v>140</v>
      </c>
      <c r="ED144" s="11">
        <f t="shared" si="101"/>
        <v>140</v>
      </c>
      <c r="EE144" s="11" t="str">
        <f t="shared" si="102"/>
        <v>(141)</v>
      </c>
    </row>
    <row r="145" spans="1:135" ht="15.75">
      <c r="A145" s="8" t="str">
        <f t="shared" si="103"/>
        <v>141(142)</v>
      </c>
      <c r="B145" s="35" t="s">
        <v>250</v>
      </c>
      <c r="C145" s="36" t="s">
        <v>39</v>
      </c>
      <c r="D145" s="21">
        <f t="shared" si="95"/>
        <v>191</v>
      </c>
      <c r="E145" s="19"/>
      <c r="F145" s="15">
        <f t="shared" si="96"/>
        <v>1</v>
      </c>
      <c r="G145" s="20">
        <f t="shared" si="97"/>
        <v>95.5</v>
      </c>
      <c r="H145" s="19"/>
      <c r="I145" s="15"/>
      <c r="J145" s="15"/>
      <c r="K145" s="15"/>
      <c r="L145" s="15"/>
      <c r="M145" s="15"/>
      <c r="N145" s="15"/>
      <c r="O145" s="15"/>
      <c r="P145" s="55"/>
      <c r="Q145" s="30"/>
      <c r="R145" s="56"/>
      <c r="S145" s="15">
        <v>191</v>
      </c>
      <c r="T145" s="15"/>
      <c r="U145" s="15"/>
      <c r="V145" s="15"/>
      <c r="W145" s="15"/>
      <c r="X145" s="15"/>
      <c r="Y145" s="25">
        <f t="shared" si="98"/>
        <v>16</v>
      </c>
      <c r="AA145" s="18">
        <v>142</v>
      </c>
      <c r="AB145" s="34">
        <f t="shared" si="104"/>
        <v>141</v>
      </c>
      <c r="AC145" s="34" t="str">
        <f t="shared" si="99"/>
        <v>-</v>
      </c>
      <c r="AG145" s="11">
        <f t="shared" si="79"/>
        <v>1</v>
      </c>
      <c r="AH145" s="11">
        <f t="shared" si="80"/>
        <v>1</v>
      </c>
      <c r="AI145" s="11">
        <f t="shared" si="81"/>
        <v>1</v>
      </c>
      <c r="AJ145" s="11">
        <f t="shared" si="82"/>
        <v>1</v>
      </c>
      <c r="AK145" s="11">
        <f t="shared" si="83"/>
        <v>1</v>
      </c>
      <c r="AL145" s="11">
        <f t="shared" si="84"/>
        <v>1</v>
      </c>
      <c r="AM145" s="11">
        <f t="shared" si="85"/>
        <v>1</v>
      </c>
      <c r="AN145" s="11">
        <f t="shared" si="86"/>
        <v>1</v>
      </c>
      <c r="AO145" s="11">
        <f t="shared" si="87"/>
        <v>1</v>
      </c>
      <c r="AP145" s="11">
        <f t="shared" si="88"/>
        <v>1</v>
      </c>
      <c r="AQ145" s="11">
        <f t="shared" si="89"/>
        <v>2</v>
      </c>
      <c r="AR145" s="11">
        <f t="shared" si="90"/>
        <v>2</v>
      </c>
      <c r="AS145" s="11">
        <f t="shared" si="91"/>
        <v>1</v>
      </c>
      <c r="AT145" s="11">
        <f t="shared" si="92"/>
        <v>1</v>
      </c>
      <c r="AU145" s="11">
        <f t="shared" si="93"/>
        <v>1</v>
      </c>
      <c r="AV145" s="11">
        <f t="shared" si="94"/>
        <v>1</v>
      </c>
      <c r="AX145" s="11">
        <f t="shared" si="100"/>
        <v>2</v>
      </c>
      <c r="EB145" s="11">
        <v>141</v>
      </c>
      <c r="ED145" s="11">
        <f t="shared" si="101"/>
        <v>141</v>
      </c>
      <c r="EE145" s="11" t="str">
        <f t="shared" si="102"/>
        <v>(142)</v>
      </c>
    </row>
    <row r="146" spans="1:135" ht="15.75">
      <c r="A146" s="8" t="str">
        <f t="shared" si="103"/>
        <v>142(143)</v>
      </c>
      <c r="B146" s="9" t="s">
        <v>234</v>
      </c>
      <c r="C146" s="10" t="s">
        <v>68</v>
      </c>
      <c r="D146" s="21">
        <f t="shared" si="95"/>
        <v>187</v>
      </c>
      <c r="E146" s="19"/>
      <c r="F146" s="15">
        <f t="shared" si="96"/>
        <v>2</v>
      </c>
      <c r="G146" s="20">
        <f t="shared" si="97"/>
        <v>46.75</v>
      </c>
      <c r="H146" s="19"/>
      <c r="I146" s="15"/>
      <c r="J146" s="15"/>
      <c r="K146" s="15"/>
      <c r="L146" s="15"/>
      <c r="M146" s="15"/>
      <c r="N146" s="15">
        <v>127</v>
      </c>
      <c r="O146" s="15">
        <v>60</v>
      </c>
      <c r="P146" s="55"/>
      <c r="Q146" s="30"/>
      <c r="R146" s="56"/>
      <c r="S146" s="15"/>
      <c r="T146" s="15"/>
      <c r="U146" s="15"/>
      <c r="V146" s="15"/>
      <c r="W146" s="15"/>
      <c r="X146" s="15"/>
      <c r="Y146" s="25">
        <f t="shared" si="98"/>
        <v>16</v>
      </c>
      <c r="AA146" s="18">
        <v>143</v>
      </c>
      <c r="AB146" s="34">
        <f t="shared" si="104"/>
        <v>142</v>
      </c>
      <c r="AC146" s="34">
        <f t="shared" si="99"/>
        <v>142</v>
      </c>
      <c r="AG146" s="11">
        <f t="shared" si="79"/>
        <v>1</v>
      </c>
      <c r="AH146" s="11">
        <f t="shared" si="80"/>
        <v>1</v>
      </c>
      <c r="AI146" s="11">
        <f t="shared" si="81"/>
        <v>1</v>
      </c>
      <c r="AJ146" s="11">
        <f t="shared" si="82"/>
        <v>1</v>
      </c>
      <c r="AK146" s="11">
        <f t="shared" si="83"/>
        <v>1</v>
      </c>
      <c r="AL146" s="11">
        <f t="shared" si="84"/>
        <v>2</v>
      </c>
      <c r="AM146" s="11">
        <f t="shared" si="85"/>
        <v>3</v>
      </c>
      <c r="AN146" s="11">
        <f t="shared" si="86"/>
        <v>2</v>
      </c>
      <c r="AO146" s="11">
        <f t="shared" si="87"/>
        <v>1</v>
      </c>
      <c r="AP146" s="11">
        <f t="shared" si="88"/>
        <v>1</v>
      </c>
      <c r="AQ146" s="11">
        <f t="shared" si="89"/>
        <v>1</v>
      </c>
      <c r="AR146" s="11">
        <f t="shared" si="90"/>
        <v>1</v>
      </c>
      <c r="AS146" s="11">
        <f t="shared" si="91"/>
        <v>1</v>
      </c>
      <c r="AT146" s="11">
        <f t="shared" si="92"/>
        <v>1</v>
      </c>
      <c r="AU146" s="11">
        <f t="shared" si="93"/>
        <v>1</v>
      </c>
      <c r="AV146" s="11">
        <f t="shared" si="94"/>
        <v>1</v>
      </c>
      <c r="AX146" s="11">
        <f t="shared" si="100"/>
        <v>3</v>
      </c>
      <c r="EB146" s="11">
        <v>142</v>
      </c>
      <c r="ED146" s="11">
        <f t="shared" si="101"/>
        <v>142</v>
      </c>
      <c r="EE146" s="11" t="str">
        <f t="shared" si="102"/>
        <v>(143)</v>
      </c>
    </row>
    <row r="147" spans="1:135" ht="15.75">
      <c r="A147" s="8" t="str">
        <f t="shared" si="103"/>
        <v>143(131)</v>
      </c>
      <c r="B147" s="9" t="s">
        <v>151</v>
      </c>
      <c r="C147" s="10" t="s">
        <v>183</v>
      </c>
      <c r="D147" s="21">
        <f t="shared" si="95"/>
        <v>186</v>
      </c>
      <c r="E147" s="19"/>
      <c r="F147" s="15">
        <f t="shared" si="96"/>
        <v>1</v>
      </c>
      <c r="G147" s="20">
        <f t="shared" si="97"/>
        <v>93</v>
      </c>
      <c r="H147" s="19"/>
      <c r="I147" s="15"/>
      <c r="J147" s="15"/>
      <c r="K147" s="15"/>
      <c r="L147" s="15"/>
      <c r="M147" s="15"/>
      <c r="N147" s="15"/>
      <c r="O147" s="15"/>
      <c r="P147" s="55"/>
      <c r="Q147" s="30"/>
      <c r="R147" s="56"/>
      <c r="S147" s="15"/>
      <c r="T147" s="15"/>
      <c r="U147" s="15"/>
      <c r="V147" s="15">
        <v>186</v>
      </c>
      <c r="W147" s="15"/>
      <c r="X147" s="15"/>
      <c r="Y147" s="25">
        <f t="shared" si="98"/>
        <v>16</v>
      </c>
      <c r="AA147" s="18">
        <v>131</v>
      </c>
      <c r="AB147" s="34">
        <f t="shared" si="104"/>
        <v>143</v>
      </c>
      <c r="AC147" s="34" t="str">
        <f t="shared" si="99"/>
        <v>-</v>
      </c>
      <c r="AG147" s="11">
        <f t="shared" si="79"/>
        <v>1</v>
      </c>
      <c r="AH147" s="11">
        <f t="shared" si="80"/>
        <v>1</v>
      </c>
      <c r="AI147" s="11">
        <f t="shared" si="81"/>
        <v>1</v>
      </c>
      <c r="AJ147" s="11">
        <f t="shared" si="82"/>
        <v>1</v>
      </c>
      <c r="AK147" s="11">
        <f t="shared" si="83"/>
        <v>1</v>
      </c>
      <c r="AL147" s="11">
        <f t="shared" si="84"/>
        <v>1</v>
      </c>
      <c r="AM147" s="11">
        <f t="shared" si="85"/>
        <v>1</v>
      </c>
      <c r="AN147" s="11">
        <f t="shared" si="86"/>
        <v>1</v>
      </c>
      <c r="AO147" s="11">
        <f t="shared" si="87"/>
        <v>1</v>
      </c>
      <c r="AP147" s="11">
        <f t="shared" si="88"/>
        <v>1</v>
      </c>
      <c r="AQ147" s="11">
        <f t="shared" si="89"/>
        <v>1</v>
      </c>
      <c r="AR147" s="11">
        <f t="shared" si="90"/>
        <v>1</v>
      </c>
      <c r="AS147" s="11">
        <f t="shared" si="91"/>
        <v>1</v>
      </c>
      <c r="AT147" s="11">
        <f t="shared" si="92"/>
        <v>2</v>
      </c>
      <c r="AU147" s="11">
        <f t="shared" si="93"/>
        <v>2</v>
      </c>
      <c r="AV147" s="11">
        <f t="shared" si="94"/>
        <v>1</v>
      </c>
      <c r="AX147" s="11">
        <f t="shared" si="100"/>
        <v>2</v>
      </c>
      <c r="EB147" s="11">
        <v>143</v>
      </c>
      <c r="ED147" s="11">
        <f t="shared" si="101"/>
        <v>143</v>
      </c>
      <c r="EE147" s="11" t="str">
        <f t="shared" si="102"/>
        <v>(131)</v>
      </c>
    </row>
    <row r="148" spans="1:135" ht="15.75">
      <c r="A148" s="8" t="str">
        <f t="shared" si="103"/>
        <v>143(144)</v>
      </c>
      <c r="B148" s="9" t="s">
        <v>176</v>
      </c>
      <c r="C148" s="10" t="s">
        <v>41</v>
      </c>
      <c r="D148" s="21">
        <f t="shared" si="95"/>
        <v>186</v>
      </c>
      <c r="E148" s="19"/>
      <c r="F148" s="15">
        <f t="shared" si="96"/>
        <v>1</v>
      </c>
      <c r="G148" s="20">
        <f t="shared" si="97"/>
        <v>93</v>
      </c>
      <c r="H148" s="19"/>
      <c r="I148" s="15"/>
      <c r="J148" s="15"/>
      <c r="K148" s="15"/>
      <c r="L148" s="15"/>
      <c r="M148" s="15"/>
      <c r="N148" s="15"/>
      <c r="O148" s="15"/>
      <c r="P148" s="55"/>
      <c r="Q148" s="30">
        <v>186</v>
      </c>
      <c r="R148" s="56"/>
      <c r="S148" s="15"/>
      <c r="T148" s="15"/>
      <c r="U148" s="15"/>
      <c r="V148" s="15"/>
      <c r="W148" s="15"/>
      <c r="X148" s="15"/>
      <c r="Y148" s="25">
        <f t="shared" si="98"/>
        <v>16</v>
      </c>
      <c r="AA148" s="18">
        <v>144</v>
      </c>
      <c r="AB148" s="34">
        <f t="shared" si="104"/>
        <v>143</v>
      </c>
      <c r="AC148" s="34" t="str">
        <f t="shared" si="99"/>
        <v>-</v>
      </c>
      <c r="AG148" s="11">
        <f t="shared" si="79"/>
        <v>1</v>
      </c>
      <c r="AH148" s="11">
        <f t="shared" si="80"/>
        <v>1</v>
      </c>
      <c r="AI148" s="11">
        <f t="shared" si="81"/>
        <v>1</v>
      </c>
      <c r="AJ148" s="11">
        <f t="shared" si="82"/>
        <v>1</v>
      </c>
      <c r="AK148" s="11">
        <f t="shared" si="83"/>
        <v>1</v>
      </c>
      <c r="AL148" s="11">
        <f t="shared" si="84"/>
        <v>1</v>
      </c>
      <c r="AM148" s="11">
        <f t="shared" si="85"/>
        <v>1</v>
      </c>
      <c r="AN148" s="11">
        <f t="shared" si="86"/>
        <v>1</v>
      </c>
      <c r="AO148" s="11">
        <f t="shared" si="87"/>
        <v>2</v>
      </c>
      <c r="AP148" s="11">
        <f t="shared" si="88"/>
        <v>2</v>
      </c>
      <c r="AQ148" s="11">
        <f t="shared" si="89"/>
        <v>1</v>
      </c>
      <c r="AR148" s="11">
        <f t="shared" si="90"/>
        <v>1</v>
      </c>
      <c r="AS148" s="11">
        <f t="shared" si="91"/>
        <v>1</v>
      </c>
      <c r="AT148" s="11">
        <f t="shared" si="92"/>
        <v>1</v>
      </c>
      <c r="AU148" s="11">
        <f t="shared" si="93"/>
        <v>1</v>
      </c>
      <c r="AV148" s="11">
        <f t="shared" si="94"/>
        <v>1</v>
      </c>
      <c r="AX148" s="11">
        <f t="shared" si="100"/>
        <v>2</v>
      </c>
      <c r="EB148" s="11">
        <v>144</v>
      </c>
      <c r="ED148" s="11">
        <f t="shared" si="101"/>
        <v>143</v>
      </c>
      <c r="EE148" s="11" t="str">
        <f t="shared" si="102"/>
        <v>(144)</v>
      </c>
    </row>
    <row r="149" spans="1:135" ht="15.75">
      <c r="A149" s="8" t="str">
        <f t="shared" si="103"/>
        <v>145(145)</v>
      </c>
      <c r="B149" s="9" t="s">
        <v>259</v>
      </c>
      <c r="C149" s="10" t="s">
        <v>182</v>
      </c>
      <c r="D149" s="21">
        <f t="shared" si="95"/>
        <v>181</v>
      </c>
      <c r="E149" s="19"/>
      <c r="F149" s="15">
        <f t="shared" si="96"/>
        <v>1</v>
      </c>
      <c r="G149" s="20">
        <f t="shared" si="97"/>
        <v>90.5</v>
      </c>
      <c r="H149" s="19"/>
      <c r="I149" s="15"/>
      <c r="J149" s="15"/>
      <c r="K149" s="15"/>
      <c r="L149" s="15"/>
      <c r="M149" s="15"/>
      <c r="N149" s="15"/>
      <c r="O149" s="15"/>
      <c r="P149" s="55"/>
      <c r="Q149" s="30"/>
      <c r="R149" s="56"/>
      <c r="S149" s="15"/>
      <c r="T149" s="15">
        <v>181</v>
      </c>
      <c r="U149" s="15"/>
      <c r="V149" s="15"/>
      <c r="W149" s="15"/>
      <c r="X149" s="15"/>
      <c r="Y149" s="25">
        <f t="shared" si="98"/>
        <v>16</v>
      </c>
      <c r="AA149" s="18">
        <v>145</v>
      </c>
      <c r="AB149" s="34">
        <f t="shared" si="104"/>
        <v>145</v>
      </c>
      <c r="AC149" s="34" t="str">
        <f t="shared" si="99"/>
        <v>-</v>
      </c>
      <c r="AG149" s="11">
        <f t="shared" si="79"/>
        <v>1</v>
      </c>
      <c r="AH149" s="11">
        <f t="shared" si="80"/>
        <v>1</v>
      </c>
      <c r="AI149" s="11">
        <f t="shared" si="81"/>
        <v>1</v>
      </c>
      <c r="AJ149" s="11">
        <f t="shared" si="82"/>
        <v>1</v>
      </c>
      <c r="AK149" s="11">
        <f t="shared" si="83"/>
        <v>1</v>
      </c>
      <c r="AL149" s="11">
        <f t="shared" si="84"/>
        <v>1</v>
      </c>
      <c r="AM149" s="11">
        <f t="shared" si="85"/>
        <v>1</v>
      </c>
      <c r="AN149" s="11">
        <f t="shared" si="86"/>
        <v>1</v>
      </c>
      <c r="AO149" s="11">
        <f t="shared" si="87"/>
        <v>1</v>
      </c>
      <c r="AP149" s="11">
        <f t="shared" si="88"/>
        <v>1</v>
      </c>
      <c r="AQ149" s="11">
        <f t="shared" si="89"/>
        <v>1</v>
      </c>
      <c r="AR149" s="11">
        <f t="shared" si="90"/>
        <v>2</v>
      </c>
      <c r="AS149" s="11">
        <f t="shared" si="91"/>
        <v>2</v>
      </c>
      <c r="AT149" s="11">
        <f t="shared" si="92"/>
        <v>1</v>
      </c>
      <c r="AU149" s="11">
        <f t="shared" si="93"/>
        <v>1</v>
      </c>
      <c r="AV149" s="11">
        <f t="shared" si="94"/>
        <v>1</v>
      </c>
      <c r="AX149" s="11">
        <f t="shared" si="100"/>
        <v>2</v>
      </c>
      <c r="EB149" s="11">
        <v>145</v>
      </c>
      <c r="ED149" s="11">
        <f t="shared" si="101"/>
        <v>145</v>
      </c>
      <c r="EE149" s="11" t="str">
        <f t="shared" si="102"/>
        <v>(145)</v>
      </c>
    </row>
    <row r="150" spans="1:135" ht="15.75">
      <c r="A150" s="8" t="str">
        <f t="shared" si="103"/>
        <v>146(146)</v>
      </c>
      <c r="B150" s="9" t="s">
        <v>217</v>
      </c>
      <c r="C150" s="10" t="s">
        <v>41</v>
      </c>
      <c r="D150" s="21">
        <f t="shared" si="95"/>
        <v>175</v>
      </c>
      <c r="E150" s="19"/>
      <c r="F150" s="15">
        <f t="shared" si="96"/>
        <v>1</v>
      </c>
      <c r="G150" s="20">
        <f t="shared" si="97"/>
        <v>87.5</v>
      </c>
      <c r="H150" s="19"/>
      <c r="I150" s="15">
        <v>175</v>
      </c>
      <c r="J150" s="15"/>
      <c r="K150" s="15"/>
      <c r="L150" s="15"/>
      <c r="M150" s="15"/>
      <c r="N150" s="15"/>
      <c r="O150" s="15"/>
      <c r="P150" s="55"/>
      <c r="Q150" s="30"/>
      <c r="R150" s="56"/>
      <c r="S150" s="15"/>
      <c r="T150" s="15"/>
      <c r="U150" s="15"/>
      <c r="V150" s="15"/>
      <c r="W150" s="15"/>
      <c r="X150" s="15"/>
      <c r="Y150" s="25">
        <f t="shared" si="98"/>
        <v>16</v>
      </c>
      <c r="AA150" s="18">
        <v>146</v>
      </c>
      <c r="AB150" s="34">
        <f t="shared" si="104"/>
        <v>146</v>
      </c>
      <c r="AC150" s="34" t="str">
        <f t="shared" si="99"/>
        <v>-</v>
      </c>
      <c r="AG150" s="11">
        <f t="shared" si="79"/>
        <v>2</v>
      </c>
      <c r="AH150" s="11">
        <f t="shared" si="80"/>
        <v>2</v>
      </c>
      <c r="AI150" s="11">
        <f t="shared" si="81"/>
        <v>1</v>
      </c>
      <c r="AJ150" s="11">
        <f t="shared" si="82"/>
        <v>1</v>
      </c>
      <c r="AK150" s="11">
        <f t="shared" si="83"/>
        <v>1</v>
      </c>
      <c r="AL150" s="11">
        <f t="shared" si="84"/>
        <v>1</v>
      </c>
      <c r="AM150" s="11">
        <f t="shared" si="85"/>
        <v>1</v>
      </c>
      <c r="AN150" s="11">
        <f t="shared" si="86"/>
        <v>1</v>
      </c>
      <c r="AO150" s="11">
        <f t="shared" si="87"/>
        <v>1</v>
      </c>
      <c r="AP150" s="11">
        <f t="shared" si="88"/>
        <v>1</v>
      </c>
      <c r="AQ150" s="11">
        <f t="shared" si="89"/>
        <v>1</v>
      </c>
      <c r="AR150" s="11">
        <f t="shared" si="90"/>
        <v>1</v>
      </c>
      <c r="AS150" s="11">
        <f t="shared" si="91"/>
        <v>1</v>
      </c>
      <c r="AT150" s="11">
        <f t="shared" si="92"/>
        <v>1</v>
      </c>
      <c r="AU150" s="11">
        <f t="shared" si="93"/>
        <v>1</v>
      </c>
      <c r="AV150" s="11">
        <f t="shared" si="94"/>
        <v>1</v>
      </c>
      <c r="AX150" s="11">
        <f t="shared" si="100"/>
        <v>2</v>
      </c>
      <c r="EB150" s="11">
        <v>146</v>
      </c>
      <c r="ED150" s="11">
        <f t="shared" si="101"/>
        <v>146</v>
      </c>
      <c r="EE150" s="11" t="str">
        <f t="shared" si="102"/>
        <v>(146)</v>
      </c>
    </row>
    <row r="151" spans="1:135" ht="15.75">
      <c r="A151" s="8" t="str">
        <f t="shared" si="103"/>
        <v>147(147)</v>
      </c>
      <c r="B151" s="9" t="s">
        <v>156</v>
      </c>
      <c r="C151" s="10" t="s">
        <v>183</v>
      </c>
      <c r="D151" s="21">
        <f t="shared" si="95"/>
        <v>174</v>
      </c>
      <c r="E151" s="19"/>
      <c r="F151" s="15">
        <f t="shared" si="96"/>
        <v>1</v>
      </c>
      <c r="G151" s="20">
        <f t="shared" si="97"/>
        <v>87</v>
      </c>
      <c r="H151" s="19"/>
      <c r="I151" s="15"/>
      <c r="J151" s="15"/>
      <c r="K151" s="15"/>
      <c r="L151" s="15"/>
      <c r="M151" s="15"/>
      <c r="N151" s="15"/>
      <c r="O151" s="15">
        <v>174</v>
      </c>
      <c r="P151" s="55"/>
      <c r="Q151" s="30"/>
      <c r="R151" s="56"/>
      <c r="S151" s="15"/>
      <c r="T151" s="15"/>
      <c r="U151" s="15"/>
      <c r="V151" s="15"/>
      <c r="W151" s="15"/>
      <c r="X151" s="15"/>
      <c r="Y151" s="25">
        <f t="shared" si="98"/>
        <v>16</v>
      </c>
      <c r="AA151" s="18">
        <v>147</v>
      </c>
      <c r="AB151" s="34">
        <f t="shared" si="104"/>
        <v>147</v>
      </c>
      <c r="AC151" s="34" t="str">
        <f t="shared" si="99"/>
        <v>-</v>
      </c>
      <c r="AG151" s="11">
        <f t="shared" si="79"/>
        <v>1</v>
      </c>
      <c r="AH151" s="11">
        <f t="shared" si="80"/>
        <v>1</v>
      </c>
      <c r="AI151" s="11">
        <f t="shared" si="81"/>
        <v>1</v>
      </c>
      <c r="AJ151" s="11">
        <f t="shared" si="82"/>
        <v>1</v>
      </c>
      <c r="AK151" s="11">
        <f t="shared" si="83"/>
        <v>1</v>
      </c>
      <c r="AL151" s="11">
        <f t="shared" si="84"/>
        <v>1</v>
      </c>
      <c r="AM151" s="11">
        <f t="shared" si="85"/>
        <v>2</v>
      </c>
      <c r="AN151" s="11">
        <f t="shared" si="86"/>
        <v>2</v>
      </c>
      <c r="AO151" s="11">
        <f t="shared" si="87"/>
        <v>1</v>
      </c>
      <c r="AP151" s="11">
        <f t="shared" si="88"/>
        <v>1</v>
      </c>
      <c r="AQ151" s="11">
        <f t="shared" si="89"/>
        <v>1</v>
      </c>
      <c r="AR151" s="11">
        <f t="shared" si="90"/>
        <v>1</v>
      </c>
      <c r="AS151" s="11">
        <f t="shared" si="91"/>
        <v>1</v>
      </c>
      <c r="AT151" s="11">
        <f t="shared" si="92"/>
        <v>1</v>
      </c>
      <c r="AU151" s="11">
        <f t="shared" si="93"/>
        <v>1</v>
      </c>
      <c r="AV151" s="11">
        <f t="shared" si="94"/>
        <v>1</v>
      </c>
      <c r="AX151" s="11">
        <f t="shared" si="100"/>
        <v>2</v>
      </c>
      <c r="EB151" s="11">
        <v>147</v>
      </c>
      <c r="ED151" s="11">
        <f t="shared" si="101"/>
        <v>147</v>
      </c>
      <c r="EE151" s="11" t="str">
        <f t="shared" si="102"/>
        <v>(147)</v>
      </c>
    </row>
    <row r="152" spans="1:135" ht="15.75">
      <c r="A152" s="8" t="str">
        <f t="shared" si="103"/>
        <v>148(148)</v>
      </c>
      <c r="B152" s="9" t="s">
        <v>232</v>
      </c>
      <c r="C152" s="36" t="s">
        <v>60</v>
      </c>
      <c r="D152" s="21">
        <f t="shared" si="95"/>
        <v>173</v>
      </c>
      <c r="E152" s="19"/>
      <c r="F152" s="15">
        <f t="shared" si="96"/>
        <v>1</v>
      </c>
      <c r="G152" s="20">
        <f t="shared" si="97"/>
        <v>86.5</v>
      </c>
      <c r="H152" s="19"/>
      <c r="I152" s="15"/>
      <c r="J152" s="15"/>
      <c r="K152" s="15"/>
      <c r="L152" s="15"/>
      <c r="M152" s="15"/>
      <c r="N152" s="15">
        <v>173</v>
      </c>
      <c r="O152" s="15"/>
      <c r="P152" s="55"/>
      <c r="Q152" s="30"/>
      <c r="R152" s="56"/>
      <c r="S152" s="15"/>
      <c r="T152" s="15"/>
      <c r="U152" s="15"/>
      <c r="V152" s="15"/>
      <c r="W152" s="15"/>
      <c r="X152" s="15"/>
      <c r="Y152" s="25">
        <f t="shared" si="98"/>
        <v>16</v>
      </c>
      <c r="AA152" s="18">
        <v>148</v>
      </c>
      <c r="AB152" s="34">
        <f t="shared" si="104"/>
        <v>148</v>
      </c>
      <c r="AC152" s="34" t="str">
        <f t="shared" si="99"/>
        <v>-</v>
      </c>
      <c r="AG152" s="11">
        <f t="shared" si="79"/>
        <v>1</v>
      </c>
      <c r="AH152" s="11">
        <f t="shared" si="80"/>
        <v>1</v>
      </c>
      <c r="AI152" s="11">
        <f t="shared" si="81"/>
        <v>1</v>
      </c>
      <c r="AJ152" s="11">
        <f t="shared" si="82"/>
        <v>1</v>
      </c>
      <c r="AK152" s="11">
        <f t="shared" si="83"/>
        <v>1</v>
      </c>
      <c r="AL152" s="11">
        <f t="shared" si="84"/>
        <v>2</v>
      </c>
      <c r="AM152" s="11">
        <f t="shared" si="85"/>
        <v>2</v>
      </c>
      <c r="AN152" s="11">
        <f t="shared" si="86"/>
        <v>1</v>
      </c>
      <c r="AO152" s="11">
        <f t="shared" si="87"/>
        <v>1</v>
      </c>
      <c r="AP152" s="11">
        <f t="shared" si="88"/>
        <v>1</v>
      </c>
      <c r="AQ152" s="11">
        <f t="shared" si="89"/>
        <v>1</v>
      </c>
      <c r="AR152" s="11">
        <f t="shared" si="90"/>
        <v>1</v>
      </c>
      <c r="AS152" s="11">
        <f t="shared" si="91"/>
        <v>1</v>
      </c>
      <c r="AT152" s="11">
        <f t="shared" si="92"/>
        <v>1</v>
      </c>
      <c r="AU152" s="11">
        <f t="shared" si="93"/>
        <v>1</v>
      </c>
      <c r="AV152" s="11">
        <f t="shared" si="94"/>
        <v>1</v>
      </c>
      <c r="AX152" s="11">
        <f t="shared" si="100"/>
        <v>2</v>
      </c>
      <c r="EB152" s="11">
        <v>148</v>
      </c>
      <c r="ED152" s="11">
        <f t="shared" si="101"/>
        <v>148</v>
      </c>
      <c r="EE152" s="11" t="str">
        <f t="shared" si="102"/>
        <v>(148)</v>
      </c>
    </row>
    <row r="153" spans="1:135" ht="15.75">
      <c r="A153" s="8" t="str">
        <f t="shared" si="103"/>
        <v>149(149)</v>
      </c>
      <c r="B153" s="9" t="s">
        <v>233</v>
      </c>
      <c r="C153" s="10" t="s">
        <v>60</v>
      </c>
      <c r="D153" s="21">
        <f t="shared" si="95"/>
        <v>171</v>
      </c>
      <c r="E153" s="19"/>
      <c r="F153" s="15">
        <f t="shared" si="96"/>
        <v>1</v>
      </c>
      <c r="G153" s="20">
        <f t="shared" si="97"/>
        <v>85.5</v>
      </c>
      <c r="H153" s="19"/>
      <c r="I153" s="15"/>
      <c r="J153" s="15"/>
      <c r="K153" s="15"/>
      <c r="L153" s="15"/>
      <c r="M153" s="15"/>
      <c r="N153" s="15">
        <v>171</v>
      </c>
      <c r="O153" s="15"/>
      <c r="P153" s="55"/>
      <c r="Q153" s="30"/>
      <c r="R153" s="56"/>
      <c r="S153" s="15"/>
      <c r="T153" s="15"/>
      <c r="U153" s="15"/>
      <c r="V153" s="15"/>
      <c r="W153" s="15"/>
      <c r="X153" s="15"/>
      <c r="Y153" s="25">
        <f t="shared" si="98"/>
        <v>16</v>
      </c>
      <c r="AA153" s="18">
        <v>149</v>
      </c>
      <c r="AB153" s="34">
        <f t="shared" si="104"/>
        <v>149</v>
      </c>
      <c r="AC153" s="34" t="str">
        <f t="shared" si="99"/>
        <v>-</v>
      </c>
      <c r="AG153" s="11">
        <f t="shared" si="79"/>
        <v>1</v>
      </c>
      <c r="AH153" s="11">
        <f t="shared" si="80"/>
        <v>1</v>
      </c>
      <c r="AI153" s="11">
        <f t="shared" si="81"/>
        <v>1</v>
      </c>
      <c r="AJ153" s="11">
        <f t="shared" si="82"/>
        <v>1</v>
      </c>
      <c r="AK153" s="11">
        <f t="shared" si="83"/>
        <v>1</v>
      </c>
      <c r="AL153" s="11">
        <f t="shared" si="84"/>
        <v>2</v>
      </c>
      <c r="AM153" s="11">
        <f t="shared" si="85"/>
        <v>2</v>
      </c>
      <c r="AN153" s="11">
        <f t="shared" si="86"/>
        <v>1</v>
      </c>
      <c r="AO153" s="11">
        <f t="shared" si="87"/>
        <v>1</v>
      </c>
      <c r="AP153" s="11">
        <f t="shared" si="88"/>
        <v>1</v>
      </c>
      <c r="AQ153" s="11">
        <f t="shared" si="89"/>
        <v>1</v>
      </c>
      <c r="AR153" s="11">
        <f t="shared" si="90"/>
        <v>1</v>
      </c>
      <c r="AS153" s="11">
        <f t="shared" si="91"/>
        <v>1</v>
      </c>
      <c r="AT153" s="11">
        <f t="shared" si="92"/>
        <v>1</v>
      </c>
      <c r="AU153" s="11">
        <f t="shared" si="93"/>
        <v>1</v>
      </c>
      <c r="AV153" s="11">
        <f t="shared" si="94"/>
        <v>1</v>
      </c>
      <c r="AX153" s="11">
        <f t="shared" si="100"/>
        <v>2</v>
      </c>
      <c r="EB153" s="11">
        <v>149</v>
      </c>
      <c r="ED153" s="11">
        <f t="shared" si="101"/>
        <v>149</v>
      </c>
      <c r="EE153" s="11" t="str">
        <f t="shared" si="102"/>
        <v>(149)</v>
      </c>
    </row>
    <row r="154" spans="1:135" ht="15.75">
      <c r="A154" s="8" t="str">
        <f t="shared" si="103"/>
        <v>150(150)</v>
      </c>
      <c r="B154" s="9" t="s">
        <v>165</v>
      </c>
      <c r="C154" s="36" t="s">
        <v>182</v>
      </c>
      <c r="D154" s="21">
        <f t="shared" si="95"/>
        <v>170</v>
      </c>
      <c r="E154" s="19"/>
      <c r="F154" s="15">
        <f t="shared" si="96"/>
        <v>1</v>
      </c>
      <c r="G154" s="20">
        <f t="shared" si="97"/>
        <v>85</v>
      </c>
      <c r="H154" s="19"/>
      <c r="I154" s="15"/>
      <c r="J154" s="15"/>
      <c r="K154" s="15"/>
      <c r="L154" s="15"/>
      <c r="M154" s="15"/>
      <c r="N154" s="15"/>
      <c r="O154" s="15">
        <v>170</v>
      </c>
      <c r="P154" s="55"/>
      <c r="Q154" s="30"/>
      <c r="R154" s="56"/>
      <c r="S154" s="15"/>
      <c r="T154" s="15"/>
      <c r="U154" s="15"/>
      <c r="V154" s="15"/>
      <c r="W154" s="15"/>
      <c r="X154" s="15"/>
      <c r="Y154" s="25">
        <f t="shared" si="98"/>
        <v>16</v>
      </c>
      <c r="AA154" s="18">
        <v>150</v>
      </c>
      <c r="AB154" s="34">
        <f t="shared" si="104"/>
        <v>150</v>
      </c>
      <c r="AC154" s="34" t="str">
        <f t="shared" si="99"/>
        <v>-</v>
      </c>
      <c r="AG154" s="11">
        <f t="shared" si="79"/>
        <v>1</v>
      </c>
      <c r="AH154" s="11">
        <f t="shared" si="80"/>
        <v>1</v>
      </c>
      <c r="AI154" s="11">
        <f t="shared" si="81"/>
        <v>1</v>
      </c>
      <c r="AJ154" s="11">
        <f t="shared" si="82"/>
        <v>1</v>
      </c>
      <c r="AK154" s="11">
        <f t="shared" si="83"/>
        <v>1</v>
      </c>
      <c r="AL154" s="11">
        <f t="shared" si="84"/>
        <v>1</v>
      </c>
      <c r="AM154" s="11">
        <f t="shared" si="85"/>
        <v>2</v>
      </c>
      <c r="AN154" s="11">
        <f t="shared" si="86"/>
        <v>2</v>
      </c>
      <c r="AO154" s="11">
        <f t="shared" si="87"/>
        <v>1</v>
      </c>
      <c r="AP154" s="11">
        <f t="shared" si="88"/>
        <v>1</v>
      </c>
      <c r="AQ154" s="11">
        <f t="shared" si="89"/>
        <v>1</v>
      </c>
      <c r="AR154" s="11">
        <f t="shared" si="90"/>
        <v>1</v>
      </c>
      <c r="AS154" s="11">
        <f t="shared" si="91"/>
        <v>1</v>
      </c>
      <c r="AT154" s="11">
        <f t="shared" si="92"/>
        <v>1</v>
      </c>
      <c r="AU154" s="11">
        <f t="shared" si="93"/>
        <v>1</v>
      </c>
      <c r="AV154" s="11">
        <f t="shared" si="94"/>
        <v>1</v>
      </c>
      <c r="AX154" s="11">
        <f t="shared" si="100"/>
        <v>2</v>
      </c>
      <c r="EB154" s="11">
        <v>150</v>
      </c>
      <c r="ED154" s="11">
        <f t="shared" si="101"/>
        <v>150</v>
      </c>
      <c r="EE154" s="11" t="str">
        <f t="shared" si="102"/>
        <v>(150)</v>
      </c>
    </row>
    <row r="155" spans="1:135" ht="15.75">
      <c r="A155" s="8" t="str">
        <f t="shared" si="103"/>
        <v>151(152)</v>
      </c>
      <c r="B155" s="9" t="s">
        <v>223</v>
      </c>
      <c r="C155" s="10" t="s">
        <v>182</v>
      </c>
      <c r="D155" s="21">
        <f t="shared" si="95"/>
        <v>154</v>
      </c>
      <c r="E155" s="19"/>
      <c r="F155" s="15">
        <f t="shared" si="96"/>
        <v>1</v>
      </c>
      <c r="G155" s="20">
        <f t="shared" si="97"/>
        <v>77</v>
      </c>
      <c r="H155" s="19"/>
      <c r="I155" s="15"/>
      <c r="J155" s="15">
        <v>154</v>
      </c>
      <c r="K155" s="15"/>
      <c r="L155" s="15"/>
      <c r="M155" s="15"/>
      <c r="N155" s="15"/>
      <c r="O155" s="15"/>
      <c r="P155" s="55"/>
      <c r="Q155" s="30"/>
      <c r="R155" s="56"/>
      <c r="S155" s="15"/>
      <c r="T155" s="15"/>
      <c r="U155" s="15"/>
      <c r="V155" s="15"/>
      <c r="W155" s="15"/>
      <c r="X155" s="15"/>
      <c r="Y155" s="25">
        <f t="shared" si="98"/>
        <v>16</v>
      </c>
      <c r="AA155" s="18">
        <v>152</v>
      </c>
      <c r="AB155" s="34">
        <f t="shared" si="104"/>
        <v>151</v>
      </c>
      <c r="AC155" s="34" t="str">
        <f t="shared" si="99"/>
        <v>-</v>
      </c>
      <c r="AG155" s="11">
        <f t="shared" si="79"/>
        <v>1</v>
      </c>
      <c r="AH155" s="11">
        <f t="shared" si="80"/>
        <v>2</v>
      </c>
      <c r="AI155" s="11">
        <f t="shared" si="81"/>
        <v>2</v>
      </c>
      <c r="AJ155" s="11">
        <f t="shared" si="82"/>
        <v>1</v>
      </c>
      <c r="AK155" s="11">
        <f t="shared" si="83"/>
        <v>1</v>
      </c>
      <c r="AL155" s="11">
        <f t="shared" si="84"/>
        <v>1</v>
      </c>
      <c r="AM155" s="11">
        <f t="shared" si="85"/>
        <v>1</v>
      </c>
      <c r="AN155" s="11">
        <f t="shared" si="86"/>
        <v>1</v>
      </c>
      <c r="AO155" s="11">
        <f t="shared" si="87"/>
        <v>1</v>
      </c>
      <c r="AP155" s="11">
        <f t="shared" si="88"/>
        <v>1</v>
      </c>
      <c r="AQ155" s="11">
        <f t="shared" si="89"/>
        <v>1</v>
      </c>
      <c r="AR155" s="11">
        <f t="shared" si="90"/>
        <v>1</v>
      </c>
      <c r="AS155" s="11">
        <f t="shared" si="91"/>
        <v>1</v>
      </c>
      <c r="AT155" s="11">
        <f t="shared" si="92"/>
        <v>1</v>
      </c>
      <c r="AU155" s="11">
        <f t="shared" si="93"/>
        <v>1</v>
      </c>
      <c r="AV155" s="11">
        <f t="shared" si="94"/>
        <v>1</v>
      </c>
      <c r="AW155" s="11">
        <v>2</v>
      </c>
      <c r="AX155" s="11">
        <f t="shared" si="100"/>
        <v>3</v>
      </c>
      <c r="EB155" s="11">
        <v>151</v>
      </c>
      <c r="ED155" s="11">
        <f t="shared" si="101"/>
        <v>151</v>
      </c>
      <c r="EE155" s="11" t="str">
        <f t="shared" si="102"/>
        <v>(152)</v>
      </c>
    </row>
    <row r="156" spans="1:135" ht="15.75">
      <c r="A156" s="8" t="str">
        <f t="shared" si="103"/>
        <v>152(153)</v>
      </c>
      <c r="B156" s="9" t="s">
        <v>239</v>
      </c>
      <c r="C156" s="10" t="s">
        <v>182</v>
      </c>
      <c r="D156" s="21">
        <f t="shared" si="95"/>
        <v>147</v>
      </c>
      <c r="E156" s="19"/>
      <c r="F156" s="15">
        <f t="shared" si="96"/>
        <v>2</v>
      </c>
      <c r="G156" s="20">
        <f t="shared" si="97"/>
        <v>36.75</v>
      </c>
      <c r="H156" s="19"/>
      <c r="I156" s="15"/>
      <c r="J156" s="15"/>
      <c r="K156" s="15"/>
      <c r="L156" s="15"/>
      <c r="M156" s="15"/>
      <c r="N156" s="15"/>
      <c r="O156" s="15">
        <v>62</v>
      </c>
      <c r="P156" s="55">
        <v>85</v>
      </c>
      <c r="Q156" s="30"/>
      <c r="R156" s="56"/>
      <c r="S156" s="15"/>
      <c r="T156" s="15"/>
      <c r="U156" s="15"/>
      <c r="V156" s="15"/>
      <c r="W156" s="15"/>
      <c r="X156" s="15"/>
      <c r="Y156" s="25">
        <f t="shared" si="98"/>
        <v>16</v>
      </c>
      <c r="AA156" s="18">
        <v>153</v>
      </c>
      <c r="AB156" s="34">
        <f t="shared" si="104"/>
        <v>152</v>
      </c>
      <c r="AC156" s="34">
        <f t="shared" si="99"/>
        <v>152</v>
      </c>
      <c r="AG156" s="11">
        <f t="shared" si="79"/>
        <v>1</v>
      </c>
      <c r="AH156" s="11">
        <f t="shared" si="80"/>
        <v>1</v>
      </c>
      <c r="AI156" s="11">
        <f t="shared" si="81"/>
        <v>1</v>
      </c>
      <c r="AJ156" s="11">
        <f t="shared" si="82"/>
        <v>1</v>
      </c>
      <c r="AK156" s="11">
        <f t="shared" si="83"/>
        <v>1</v>
      </c>
      <c r="AL156" s="11">
        <f t="shared" si="84"/>
        <v>1</v>
      </c>
      <c r="AM156" s="11">
        <f t="shared" si="85"/>
        <v>2</v>
      </c>
      <c r="AN156" s="11">
        <f t="shared" si="86"/>
        <v>3</v>
      </c>
      <c r="AO156" s="11">
        <f t="shared" si="87"/>
        <v>2</v>
      </c>
      <c r="AP156" s="11">
        <f t="shared" si="88"/>
        <v>1</v>
      </c>
      <c r="AQ156" s="11">
        <f t="shared" si="89"/>
        <v>1</v>
      </c>
      <c r="AR156" s="11">
        <f t="shared" si="90"/>
        <v>1</v>
      </c>
      <c r="AS156" s="11">
        <f t="shared" si="91"/>
        <v>1</v>
      </c>
      <c r="AT156" s="11">
        <f t="shared" si="92"/>
        <v>1</v>
      </c>
      <c r="AU156" s="11">
        <f t="shared" si="93"/>
        <v>1</v>
      </c>
      <c r="AV156" s="11">
        <f t="shared" si="94"/>
        <v>1</v>
      </c>
      <c r="AX156" s="11">
        <f t="shared" si="100"/>
        <v>3</v>
      </c>
      <c r="EB156" s="11">
        <v>152</v>
      </c>
      <c r="ED156" s="11">
        <f t="shared" si="101"/>
        <v>152</v>
      </c>
      <c r="EE156" s="11" t="str">
        <f t="shared" si="102"/>
        <v>(153)</v>
      </c>
    </row>
    <row r="157" spans="1:135" ht="15.75">
      <c r="A157" s="8" t="str">
        <f t="shared" si="103"/>
        <v>153(154)</v>
      </c>
      <c r="B157" s="9" t="s">
        <v>224</v>
      </c>
      <c r="C157" s="10" t="s">
        <v>68</v>
      </c>
      <c r="D157" s="21">
        <f t="shared" si="95"/>
        <v>143</v>
      </c>
      <c r="E157" s="19"/>
      <c r="F157" s="15">
        <f t="shared" si="96"/>
        <v>1</v>
      </c>
      <c r="G157" s="20">
        <f t="shared" si="97"/>
        <v>71.5</v>
      </c>
      <c r="H157" s="19"/>
      <c r="I157" s="15"/>
      <c r="J157" s="15">
        <v>143</v>
      </c>
      <c r="K157" s="15"/>
      <c r="L157" s="15"/>
      <c r="M157" s="15"/>
      <c r="N157" s="15"/>
      <c r="O157" s="15"/>
      <c r="P157" s="55"/>
      <c r="Q157" s="30"/>
      <c r="R157" s="56"/>
      <c r="S157" s="15"/>
      <c r="T157" s="15"/>
      <c r="U157" s="15"/>
      <c r="V157" s="15"/>
      <c r="W157" s="15"/>
      <c r="X157" s="15"/>
      <c r="Y157" s="25">
        <f t="shared" si="98"/>
        <v>16</v>
      </c>
      <c r="AA157" s="18">
        <v>154</v>
      </c>
      <c r="AB157" s="34">
        <f t="shared" si="104"/>
        <v>153</v>
      </c>
      <c r="AC157" s="34" t="str">
        <f t="shared" si="99"/>
        <v>-</v>
      </c>
      <c r="AG157" s="11">
        <f t="shared" si="79"/>
        <v>1</v>
      </c>
      <c r="AH157" s="11">
        <f t="shared" si="80"/>
        <v>2</v>
      </c>
      <c r="AI157" s="11">
        <f t="shared" si="81"/>
        <v>2</v>
      </c>
      <c r="AJ157" s="11">
        <f t="shared" si="82"/>
        <v>1</v>
      </c>
      <c r="AK157" s="11">
        <f t="shared" si="83"/>
        <v>1</v>
      </c>
      <c r="AL157" s="11">
        <f t="shared" si="84"/>
        <v>1</v>
      </c>
      <c r="AM157" s="11">
        <f t="shared" si="85"/>
        <v>1</v>
      </c>
      <c r="AN157" s="11">
        <f t="shared" si="86"/>
        <v>1</v>
      </c>
      <c r="AO157" s="11">
        <f t="shared" si="87"/>
        <v>1</v>
      </c>
      <c r="AP157" s="11">
        <f t="shared" si="88"/>
        <v>1</v>
      </c>
      <c r="AQ157" s="11">
        <f t="shared" si="89"/>
        <v>1</v>
      </c>
      <c r="AR157" s="11">
        <f t="shared" si="90"/>
        <v>1</v>
      </c>
      <c r="AS157" s="11">
        <f t="shared" si="91"/>
        <v>1</v>
      </c>
      <c r="AT157" s="11">
        <f t="shared" si="92"/>
        <v>1</v>
      </c>
      <c r="AU157" s="11">
        <f t="shared" si="93"/>
        <v>1</v>
      </c>
      <c r="AV157" s="11">
        <f t="shared" si="94"/>
        <v>1</v>
      </c>
      <c r="AW157" s="11">
        <v>2</v>
      </c>
      <c r="AX157" s="11">
        <f t="shared" si="100"/>
        <v>3</v>
      </c>
      <c r="EB157" s="11">
        <v>153</v>
      </c>
      <c r="ED157" s="11">
        <f t="shared" si="101"/>
        <v>153</v>
      </c>
      <c r="EE157" s="11" t="str">
        <f t="shared" si="102"/>
        <v>(154)</v>
      </c>
    </row>
    <row r="158" spans="1:135" ht="15.75">
      <c r="A158" s="8" t="str">
        <f t="shared" si="103"/>
        <v>154(155)</v>
      </c>
      <c r="B158" s="9" t="s">
        <v>235</v>
      </c>
      <c r="C158" s="36" t="s">
        <v>182</v>
      </c>
      <c r="D158" s="21">
        <f t="shared" si="95"/>
        <v>142</v>
      </c>
      <c r="E158" s="19"/>
      <c r="F158" s="15">
        <f t="shared" si="96"/>
        <v>1</v>
      </c>
      <c r="G158" s="20">
        <f t="shared" si="97"/>
        <v>71</v>
      </c>
      <c r="H158" s="19"/>
      <c r="I158" s="15"/>
      <c r="J158" s="15"/>
      <c r="K158" s="15"/>
      <c r="L158" s="15"/>
      <c r="M158" s="15"/>
      <c r="N158" s="15"/>
      <c r="O158" s="15">
        <v>142</v>
      </c>
      <c r="P158" s="55"/>
      <c r="Q158" s="30"/>
      <c r="R158" s="56"/>
      <c r="S158" s="15"/>
      <c r="T158" s="15"/>
      <c r="U158" s="15"/>
      <c r="V158" s="15"/>
      <c r="W158" s="15"/>
      <c r="X158" s="15"/>
      <c r="Y158" s="25">
        <f t="shared" si="98"/>
        <v>16</v>
      </c>
      <c r="AA158" s="18">
        <v>155</v>
      </c>
      <c r="AB158" s="34">
        <f t="shared" si="104"/>
        <v>154</v>
      </c>
      <c r="AC158" s="34" t="str">
        <f t="shared" si="99"/>
        <v>-</v>
      </c>
      <c r="AG158" s="11">
        <f t="shared" si="79"/>
        <v>1</v>
      </c>
      <c r="AH158" s="11">
        <f t="shared" si="80"/>
        <v>1</v>
      </c>
      <c r="AI158" s="11">
        <f t="shared" si="81"/>
        <v>1</v>
      </c>
      <c r="AJ158" s="11">
        <f t="shared" si="82"/>
        <v>1</v>
      </c>
      <c r="AK158" s="11">
        <f t="shared" si="83"/>
        <v>1</v>
      </c>
      <c r="AL158" s="11">
        <f t="shared" si="84"/>
        <v>1</v>
      </c>
      <c r="AM158" s="11">
        <f t="shared" si="85"/>
        <v>2</v>
      </c>
      <c r="AN158" s="11">
        <f t="shared" si="86"/>
        <v>2</v>
      </c>
      <c r="AO158" s="11">
        <f t="shared" si="87"/>
        <v>1</v>
      </c>
      <c r="AP158" s="11">
        <f t="shared" si="88"/>
        <v>1</v>
      </c>
      <c r="AQ158" s="11">
        <f t="shared" si="89"/>
        <v>1</v>
      </c>
      <c r="AR158" s="11">
        <f t="shared" si="90"/>
        <v>1</v>
      </c>
      <c r="AS158" s="11">
        <f t="shared" si="91"/>
        <v>1</v>
      </c>
      <c r="AT158" s="11">
        <f t="shared" si="92"/>
        <v>1</v>
      </c>
      <c r="AU158" s="11">
        <f t="shared" si="93"/>
        <v>1</v>
      </c>
      <c r="AV158" s="11">
        <f t="shared" si="94"/>
        <v>1</v>
      </c>
      <c r="AX158" s="11">
        <f t="shared" si="100"/>
        <v>2</v>
      </c>
      <c r="EB158" s="11">
        <v>154</v>
      </c>
      <c r="ED158" s="11">
        <f t="shared" si="101"/>
        <v>154</v>
      </c>
      <c r="EE158" s="11" t="str">
        <f t="shared" si="102"/>
        <v>(155)</v>
      </c>
    </row>
    <row r="159" spans="1:135" ht="15.75">
      <c r="A159" s="8" t="str">
        <f t="shared" si="103"/>
        <v>155(157)</v>
      </c>
      <c r="B159" s="9" t="s">
        <v>190</v>
      </c>
      <c r="C159" s="10" t="s">
        <v>182</v>
      </c>
      <c r="D159" s="21">
        <f t="shared" si="95"/>
        <v>131</v>
      </c>
      <c r="E159" s="19"/>
      <c r="F159" s="15">
        <f t="shared" si="96"/>
        <v>1</v>
      </c>
      <c r="G159" s="20">
        <f t="shared" si="97"/>
        <v>65.5</v>
      </c>
      <c r="H159" s="19"/>
      <c r="I159" s="15"/>
      <c r="J159" s="15"/>
      <c r="K159" s="15"/>
      <c r="L159" s="15"/>
      <c r="M159" s="15"/>
      <c r="N159" s="15"/>
      <c r="O159" s="15">
        <v>131</v>
      </c>
      <c r="P159" s="55"/>
      <c r="Q159" s="30"/>
      <c r="R159" s="56"/>
      <c r="S159" s="15"/>
      <c r="T159" s="15"/>
      <c r="U159" s="15"/>
      <c r="V159" s="15"/>
      <c r="W159" s="15"/>
      <c r="X159" s="15"/>
      <c r="Y159" s="25">
        <f t="shared" si="98"/>
        <v>16</v>
      </c>
      <c r="AA159" s="18">
        <v>157</v>
      </c>
      <c r="AB159" s="34">
        <f t="shared" si="104"/>
        <v>155</v>
      </c>
      <c r="AC159" s="34" t="str">
        <f t="shared" si="99"/>
        <v>-</v>
      </c>
      <c r="AG159" s="11">
        <f t="shared" si="79"/>
        <v>1</v>
      </c>
      <c r="AH159" s="11">
        <f t="shared" si="80"/>
        <v>1</v>
      </c>
      <c r="AI159" s="11">
        <f t="shared" si="81"/>
        <v>1</v>
      </c>
      <c r="AJ159" s="11">
        <f t="shared" si="82"/>
        <v>1</v>
      </c>
      <c r="AK159" s="11">
        <f t="shared" si="83"/>
        <v>1</v>
      </c>
      <c r="AL159" s="11">
        <f t="shared" si="84"/>
        <v>1</v>
      </c>
      <c r="AM159" s="11">
        <f t="shared" si="85"/>
        <v>2</v>
      </c>
      <c r="AN159" s="11">
        <f t="shared" si="86"/>
        <v>2</v>
      </c>
      <c r="AO159" s="11">
        <f t="shared" si="87"/>
        <v>1</v>
      </c>
      <c r="AP159" s="11">
        <f t="shared" si="88"/>
        <v>1</v>
      </c>
      <c r="AQ159" s="11">
        <f t="shared" si="89"/>
        <v>1</v>
      </c>
      <c r="AR159" s="11">
        <f t="shared" si="90"/>
        <v>1</v>
      </c>
      <c r="AS159" s="11">
        <f t="shared" si="91"/>
        <v>1</v>
      </c>
      <c r="AT159" s="11">
        <f t="shared" si="92"/>
        <v>1</v>
      </c>
      <c r="AU159" s="11">
        <f t="shared" si="93"/>
        <v>1</v>
      </c>
      <c r="AV159" s="11">
        <f t="shared" si="94"/>
        <v>1</v>
      </c>
      <c r="AX159" s="11">
        <f t="shared" si="100"/>
        <v>2</v>
      </c>
      <c r="EB159" s="11">
        <v>155</v>
      </c>
      <c r="ED159" s="11">
        <f t="shared" si="101"/>
        <v>155</v>
      </c>
      <c r="EE159" s="11" t="str">
        <f t="shared" si="102"/>
        <v>(157)</v>
      </c>
    </row>
    <row r="160" spans="1:135" ht="15.75">
      <c r="A160" s="8" t="str">
        <f t="shared" si="103"/>
        <v>156(158)</v>
      </c>
      <c r="B160" s="9" t="s">
        <v>144</v>
      </c>
      <c r="C160" s="36" t="s">
        <v>182</v>
      </c>
      <c r="D160" s="21">
        <f t="shared" si="95"/>
        <v>126</v>
      </c>
      <c r="E160" s="19"/>
      <c r="F160" s="15">
        <f t="shared" si="96"/>
        <v>1</v>
      </c>
      <c r="G160" s="20">
        <f t="shared" si="97"/>
        <v>63</v>
      </c>
      <c r="H160" s="19"/>
      <c r="I160" s="15"/>
      <c r="J160" s="15"/>
      <c r="K160" s="15"/>
      <c r="L160" s="15"/>
      <c r="M160" s="15"/>
      <c r="N160" s="15"/>
      <c r="O160" s="15">
        <v>126</v>
      </c>
      <c r="P160" s="55"/>
      <c r="Q160" s="30"/>
      <c r="R160" s="56"/>
      <c r="S160" s="15"/>
      <c r="T160" s="15"/>
      <c r="U160" s="15"/>
      <c r="V160" s="15"/>
      <c r="W160" s="15"/>
      <c r="X160" s="15"/>
      <c r="Y160" s="25">
        <f t="shared" si="98"/>
        <v>16</v>
      </c>
      <c r="AA160" s="18">
        <v>158</v>
      </c>
      <c r="AB160" s="34">
        <f t="shared" si="104"/>
        <v>156</v>
      </c>
      <c r="AC160" s="34" t="str">
        <f t="shared" si="99"/>
        <v>-</v>
      </c>
      <c r="AG160" s="11">
        <f t="shared" si="79"/>
        <v>1</v>
      </c>
      <c r="AH160" s="11">
        <f t="shared" si="80"/>
        <v>1</v>
      </c>
      <c r="AI160" s="11">
        <f t="shared" si="81"/>
        <v>1</v>
      </c>
      <c r="AJ160" s="11">
        <f t="shared" si="82"/>
        <v>1</v>
      </c>
      <c r="AK160" s="11">
        <f t="shared" si="83"/>
        <v>1</v>
      </c>
      <c r="AL160" s="11">
        <f t="shared" si="84"/>
        <v>1</v>
      </c>
      <c r="AM160" s="11">
        <f t="shared" si="85"/>
        <v>2</v>
      </c>
      <c r="AN160" s="11">
        <f t="shared" si="86"/>
        <v>2</v>
      </c>
      <c r="AO160" s="11">
        <f t="shared" si="87"/>
        <v>1</v>
      </c>
      <c r="AP160" s="11">
        <f t="shared" si="88"/>
        <v>1</v>
      </c>
      <c r="AQ160" s="11">
        <f t="shared" si="89"/>
        <v>1</v>
      </c>
      <c r="AR160" s="11">
        <f t="shared" si="90"/>
        <v>1</v>
      </c>
      <c r="AS160" s="11">
        <f t="shared" si="91"/>
        <v>1</v>
      </c>
      <c r="AT160" s="11">
        <f t="shared" si="92"/>
        <v>1</v>
      </c>
      <c r="AU160" s="11">
        <f t="shared" si="93"/>
        <v>1</v>
      </c>
      <c r="AV160" s="11">
        <f t="shared" si="94"/>
        <v>1</v>
      </c>
      <c r="AX160" s="11">
        <f t="shared" si="100"/>
        <v>2</v>
      </c>
      <c r="EB160" s="11">
        <v>156</v>
      </c>
      <c r="ED160" s="11">
        <f t="shared" si="101"/>
        <v>156</v>
      </c>
      <c r="EE160" s="11" t="str">
        <f t="shared" si="102"/>
        <v>(158)</v>
      </c>
    </row>
    <row r="161" spans="1:135" ht="15.75">
      <c r="A161" s="8" t="str">
        <f t="shared" si="103"/>
        <v>157(159)</v>
      </c>
      <c r="B161" s="9" t="s">
        <v>177</v>
      </c>
      <c r="C161" s="10" t="s">
        <v>41</v>
      </c>
      <c r="D161" s="21">
        <f t="shared" si="95"/>
        <v>124</v>
      </c>
      <c r="E161" s="19"/>
      <c r="F161" s="15">
        <f t="shared" si="96"/>
        <v>1</v>
      </c>
      <c r="G161" s="20">
        <f t="shared" si="97"/>
        <v>62</v>
      </c>
      <c r="H161" s="19"/>
      <c r="I161" s="15"/>
      <c r="J161" s="15"/>
      <c r="K161" s="15"/>
      <c r="L161" s="15"/>
      <c r="M161" s="15"/>
      <c r="N161" s="15"/>
      <c r="O161" s="15"/>
      <c r="P161" s="55"/>
      <c r="Q161" s="30">
        <v>124</v>
      </c>
      <c r="R161" s="56"/>
      <c r="S161" s="15"/>
      <c r="T161" s="15"/>
      <c r="U161" s="15"/>
      <c r="V161" s="15"/>
      <c r="W161" s="15"/>
      <c r="X161" s="15"/>
      <c r="Y161" s="25">
        <f t="shared" si="98"/>
        <v>16</v>
      </c>
      <c r="AA161" s="18">
        <v>159</v>
      </c>
      <c r="AB161" s="34">
        <f t="shared" si="104"/>
        <v>157</v>
      </c>
      <c r="AC161" s="34" t="str">
        <f t="shared" si="99"/>
        <v>-</v>
      </c>
      <c r="AG161" s="11">
        <f t="shared" si="79"/>
        <v>1</v>
      </c>
      <c r="AH161" s="11">
        <f t="shared" si="80"/>
        <v>1</v>
      </c>
      <c r="AI161" s="11">
        <f t="shared" si="81"/>
        <v>1</v>
      </c>
      <c r="AJ161" s="11">
        <f t="shared" si="82"/>
        <v>1</v>
      </c>
      <c r="AK161" s="11">
        <f t="shared" si="83"/>
        <v>1</v>
      </c>
      <c r="AL161" s="11">
        <f t="shared" si="84"/>
        <v>1</v>
      </c>
      <c r="AM161" s="11">
        <f t="shared" si="85"/>
        <v>1</v>
      </c>
      <c r="AN161" s="11">
        <f t="shared" si="86"/>
        <v>1</v>
      </c>
      <c r="AO161" s="11">
        <f t="shared" si="87"/>
        <v>2</v>
      </c>
      <c r="AP161" s="11">
        <f t="shared" si="88"/>
        <v>2</v>
      </c>
      <c r="AQ161" s="11">
        <f t="shared" si="89"/>
        <v>1</v>
      </c>
      <c r="AR161" s="11">
        <f t="shared" si="90"/>
        <v>1</v>
      </c>
      <c r="AS161" s="11">
        <f t="shared" si="91"/>
        <v>1</v>
      </c>
      <c r="AT161" s="11">
        <f t="shared" si="92"/>
        <v>1</v>
      </c>
      <c r="AU161" s="11">
        <f t="shared" si="93"/>
        <v>1</v>
      </c>
      <c r="AV161" s="11">
        <f t="shared" si="94"/>
        <v>1</v>
      </c>
      <c r="AX161" s="11">
        <f t="shared" si="100"/>
        <v>2</v>
      </c>
      <c r="EB161" s="11">
        <v>157</v>
      </c>
      <c r="ED161" s="11">
        <f t="shared" si="101"/>
        <v>157</v>
      </c>
      <c r="EE161" s="11" t="str">
        <f t="shared" si="102"/>
        <v>(159)</v>
      </c>
    </row>
    <row r="162" spans="1:135" ht="15.75">
      <c r="A162" s="8" t="str">
        <f t="shared" si="103"/>
        <v>157(159)</v>
      </c>
      <c r="B162" s="9" t="s">
        <v>179</v>
      </c>
      <c r="C162" s="10" t="s">
        <v>41</v>
      </c>
      <c r="D162" s="21">
        <f t="shared" si="95"/>
        <v>124</v>
      </c>
      <c r="E162" s="19"/>
      <c r="F162" s="15">
        <f t="shared" si="96"/>
        <v>1</v>
      </c>
      <c r="G162" s="20">
        <f t="shared" si="97"/>
        <v>62</v>
      </c>
      <c r="H162" s="19"/>
      <c r="I162" s="15"/>
      <c r="J162" s="15"/>
      <c r="K162" s="15"/>
      <c r="L162" s="15"/>
      <c r="M162" s="15"/>
      <c r="N162" s="15"/>
      <c r="O162" s="15"/>
      <c r="P162" s="55"/>
      <c r="Q162" s="30">
        <v>124</v>
      </c>
      <c r="R162" s="56"/>
      <c r="S162" s="15"/>
      <c r="T162" s="15"/>
      <c r="U162" s="15"/>
      <c r="V162" s="15"/>
      <c r="W162" s="15"/>
      <c r="X162" s="15"/>
      <c r="Y162" s="25">
        <f t="shared" si="98"/>
        <v>16</v>
      </c>
      <c r="AA162" s="18">
        <v>159</v>
      </c>
      <c r="AB162" s="34">
        <f t="shared" si="104"/>
        <v>157</v>
      </c>
      <c r="AC162" s="34">
        <v>159</v>
      </c>
      <c r="AG162" s="11">
        <f t="shared" si="79"/>
        <v>1</v>
      </c>
      <c r="AH162" s="11">
        <f t="shared" si="80"/>
        <v>1</v>
      </c>
      <c r="AI162" s="11">
        <f t="shared" si="81"/>
        <v>1</v>
      </c>
      <c r="AJ162" s="11">
        <f t="shared" si="82"/>
        <v>1</v>
      </c>
      <c r="AK162" s="11">
        <f t="shared" si="83"/>
        <v>1</v>
      </c>
      <c r="AL162" s="11">
        <f t="shared" si="84"/>
        <v>1</v>
      </c>
      <c r="AM162" s="11">
        <f t="shared" si="85"/>
        <v>1</v>
      </c>
      <c r="AN162" s="11">
        <f t="shared" si="86"/>
        <v>1</v>
      </c>
      <c r="AO162" s="11">
        <f t="shared" si="87"/>
        <v>2</v>
      </c>
      <c r="AP162" s="11">
        <f t="shared" si="88"/>
        <v>2</v>
      </c>
      <c r="AQ162" s="11">
        <f t="shared" si="89"/>
        <v>1</v>
      </c>
      <c r="AR162" s="11">
        <f t="shared" si="90"/>
        <v>1</v>
      </c>
      <c r="AS162" s="11">
        <f t="shared" si="91"/>
        <v>1</v>
      </c>
      <c r="AT162" s="11">
        <f t="shared" si="92"/>
        <v>1</v>
      </c>
      <c r="AU162" s="11">
        <f t="shared" si="93"/>
        <v>1</v>
      </c>
      <c r="AV162" s="11">
        <f t="shared" si="94"/>
        <v>1</v>
      </c>
      <c r="AX162" s="11">
        <f t="shared" si="100"/>
        <v>2</v>
      </c>
      <c r="EB162" s="11">
        <v>158</v>
      </c>
      <c r="ED162" s="11">
        <f t="shared" si="101"/>
        <v>157</v>
      </c>
      <c r="EE162" s="11" t="str">
        <f t="shared" si="102"/>
        <v>(159)</v>
      </c>
    </row>
    <row r="163" spans="1:135" ht="15.75">
      <c r="A163" s="8" t="str">
        <f t="shared" si="103"/>
        <v>159(161)</v>
      </c>
      <c r="B163" s="43" t="s">
        <v>178</v>
      </c>
      <c r="C163" s="10" t="s">
        <v>41</v>
      </c>
      <c r="D163" s="21">
        <f t="shared" si="95"/>
        <v>122</v>
      </c>
      <c r="E163" s="19"/>
      <c r="F163" s="15">
        <f t="shared" si="96"/>
        <v>1</v>
      </c>
      <c r="G163" s="20">
        <f t="shared" si="97"/>
        <v>61</v>
      </c>
      <c r="H163" s="19"/>
      <c r="I163" s="15"/>
      <c r="J163" s="15"/>
      <c r="K163" s="15"/>
      <c r="L163" s="15"/>
      <c r="M163" s="15"/>
      <c r="N163" s="15"/>
      <c r="O163" s="15"/>
      <c r="P163" s="55"/>
      <c r="Q163" s="30">
        <v>122</v>
      </c>
      <c r="R163" s="56"/>
      <c r="S163" s="15"/>
      <c r="T163" s="15"/>
      <c r="U163" s="15"/>
      <c r="V163" s="15"/>
      <c r="W163" s="15"/>
      <c r="X163" s="15"/>
      <c r="Y163" s="25">
        <f t="shared" si="98"/>
        <v>16</v>
      </c>
      <c r="AA163" s="18">
        <v>161</v>
      </c>
      <c r="AB163" s="34">
        <f t="shared" si="104"/>
        <v>159</v>
      </c>
      <c r="AC163" s="34" t="str">
        <f t="shared" si="99"/>
        <v>-</v>
      </c>
      <c r="AG163" s="11">
        <f t="shared" si="79"/>
        <v>1</v>
      </c>
      <c r="AH163" s="11">
        <f t="shared" si="80"/>
        <v>1</v>
      </c>
      <c r="AI163" s="11">
        <f t="shared" si="81"/>
        <v>1</v>
      </c>
      <c r="AJ163" s="11">
        <f t="shared" si="82"/>
        <v>1</v>
      </c>
      <c r="AK163" s="11">
        <f t="shared" si="83"/>
        <v>1</v>
      </c>
      <c r="AL163" s="11">
        <f t="shared" si="84"/>
        <v>1</v>
      </c>
      <c r="AM163" s="11">
        <f t="shared" si="85"/>
        <v>1</v>
      </c>
      <c r="AN163" s="11">
        <f t="shared" si="86"/>
        <v>1</v>
      </c>
      <c r="AO163" s="11">
        <f t="shared" si="87"/>
        <v>2</v>
      </c>
      <c r="AP163" s="11">
        <f t="shared" si="88"/>
        <v>2</v>
      </c>
      <c r="AQ163" s="11">
        <f t="shared" si="89"/>
        <v>1</v>
      </c>
      <c r="AR163" s="11">
        <f t="shared" si="90"/>
        <v>1</v>
      </c>
      <c r="AS163" s="11">
        <f t="shared" si="91"/>
        <v>1</v>
      </c>
      <c r="AT163" s="11">
        <f t="shared" si="92"/>
        <v>1</v>
      </c>
      <c r="AU163" s="11">
        <f t="shared" si="93"/>
        <v>1</v>
      </c>
      <c r="AV163" s="11">
        <f t="shared" si="94"/>
        <v>1</v>
      </c>
      <c r="AX163" s="11">
        <f t="shared" si="100"/>
        <v>2</v>
      </c>
      <c r="EB163" s="11">
        <v>159</v>
      </c>
      <c r="ED163" s="11">
        <f t="shared" si="101"/>
        <v>159</v>
      </c>
      <c r="EE163" s="11" t="str">
        <f t="shared" si="102"/>
        <v>(161)</v>
      </c>
    </row>
    <row r="164" spans="1:135" ht="15.75">
      <c r="A164" s="8" t="str">
        <f t="shared" si="103"/>
        <v>160(162)</v>
      </c>
      <c r="B164" s="9" t="s">
        <v>264</v>
      </c>
      <c r="C164" s="10" t="s">
        <v>199</v>
      </c>
      <c r="D164" s="21">
        <f t="shared" si="95"/>
        <v>115</v>
      </c>
      <c r="E164" s="19"/>
      <c r="F164" s="15">
        <f t="shared" si="96"/>
        <v>1</v>
      </c>
      <c r="G164" s="20">
        <f t="shared" si="97"/>
        <v>57.5</v>
      </c>
      <c r="H164" s="19"/>
      <c r="I164" s="15"/>
      <c r="J164" s="15"/>
      <c r="K164" s="15"/>
      <c r="L164" s="15"/>
      <c r="M164" s="15"/>
      <c r="N164" s="15"/>
      <c r="O164" s="15"/>
      <c r="P164" s="55"/>
      <c r="Q164" s="30"/>
      <c r="R164" s="56"/>
      <c r="S164" s="15"/>
      <c r="T164" s="15">
        <v>115</v>
      </c>
      <c r="U164" s="15"/>
      <c r="V164" s="15"/>
      <c r="W164" s="15"/>
      <c r="X164" s="15"/>
      <c r="Y164" s="25">
        <f t="shared" si="98"/>
        <v>16</v>
      </c>
      <c r="AA164" s="18">
        <v>162</v>
      </c>
      <c r="AB164" s="34">
        <f aca="true" t="shared" si="105" ref="AB164:AB175">IF(AND(D164=D163,D164=D162,D164=D161,D164=D160),ROW($A156:$IV156),IF(AND(D164=D163,D164=D162,D164=D161),ROW($A157:$IV157),IF(AND(D164=D163,D164=D162),ROW($A158:$IV158),IF(D164=D163,ROW($A159:$IV159),IF(D164&gt;1,ROW($A160:$IV160),"-")))))</f>
        <v>160</v>
      </c>
      <c r="AC164" s="34" t="str">
        <f aca="true" t="shared" si="106" ref="AC164:AC175">IF(F164&gt;1,ROW($A160:$IV160),"-")</f>
        <v>-</v>
      </c>
      <c r="AG164" s="11">
        <f t="shared" si="79"/>
        <v>1</v>
      </c>
      <c r="AH164" s="11">
        <f t="shared" si="80"/>
        <v>1</v>
      </c>
      <c r="AI164" s="11">
        <f t="shared" si="81"/>
        <v>1</v>
      </c>
      <c r="AJ164" s="11">
        <f t="shared" si="82"/>
        <v>1</v>
      </c>
      <c r="AK164" s="11">
        <f t="shared" si="83"/>
        <v>1</v>
      </c>
      <c r="AL164" s="11">
        <f t="shared" si="84"/>
        <v>1</v>
      </c>
      <c r="AM164" s="11">
        <f t="shared" si="85"/>
        <v>1</v>
      </c>
      <c r="AN164" s="11">
        <f t="shared" si="86"/>
        <v>1</v>
      </c>
      <c r="AO164" s="11">
        <f t="shared" si="87"/>
        <v>1</v>
      </c>
      <c r="AP164" s="11">
        <f t="shared" si="88"/>
        <v>1</v>
      </c>
      <c r="AQ164" s="11">
        <f t="shared" si="89"/>
        <v>1</v>
      </c>
      <c r="AR164" s="11">
        <f t="shared" si="90"/>
        <v>2</v>
      </c>
      <c r="AS164" s="11">
        <f t="shared" si="91"/>
        <v>2</v>
      </c>
      <c r="AT164" s="11">
        <f t="shared" si="92"/>
        <v>1</v>
      </c>
      <c r="AU164" s="11">
        <f t="shared" si="93"/>
        <v>1</v>
      </c>
      <c r="AV164" s="11">
        <f t="shared" si="94"/>
        <v>1</v>
      </c>
      <c r="AX164" s="11">
        <f t="shared" si="100"/>
        <v>2</v>
      </c>
      <c r="EB164" s="11">
        <v>160</v>
      </c>
      <c r="ED164" s="11">
        <f aca="true" t="shared" si="107" ref="ED164:ED188">IF(AX164&gt;1,AB164,"")</f>
        <v>160</v>
      </c>
      <c r="EE164" s="11" t="str">
        <f t="shared" si="102"/>
        <v>(162)</v>
      </c>
    </row>
    <row r="165" spans="1:135" ht="15.75">
      <c r="A165" s="8" t="str">
        <f t="shared" si="103"/>
        <v>161(163)</v>
      </c>
      <c r="B165" s="9" t="s">
        <v>268</v>
      </c>
      <c r="C165" s="10" t="s">
        <v>199</v>
      </c>
      <c r="D165" s="21">
        <f aca="true" t="shared" si="108" ref="D165:D199">SUM(I165:X165)</f>
        <v>104</v>
      </c>
      <c r="E165" s="19"/>
      <c r="F165" s="15">
        <f aca="true" t="shared" si="109" ref="F165:F199">COUNT(I165:X165)</f>
        <v>1</v>
      </c>
      <c r="G165" s="20">
        <f aca="true" t="shared" si="110" ref="G165:G196">SUM((D165)/(F165*2))</f>
        <v>52</v>
      </c>
      <c r="H165" s="19"/>
      <c r="I165" s="15"/>
      <c r="J165" s="15"/>
      <c r="K165" s="15"/>
      <c r="L165" s="15"/>
      <c r="M165" s="15"/>
      <c r="N165" s="15"/>
      <c r="O165" s="15"/>
      <c r="P165" s="55"/>
      <c r="Q165" s="30"/>
      <c r="R165" s="56"/>
      <c r="S165" s="15"/>
      <c r="T165" s="15"/>
      <c r="U165" s="15"/>
      <c r="V165" s="15"/>
      <c r="W165" s="15">
        <v>104</v>
      </c>
      <c r="X165" s="15"/>
      <c r="Y165" s="25">
        <f aca="true" t="shared" si="111" ref="Y165:Y199">SUM($I$3:$X$3)</f>
        <v>16</v>
      </c>
      <c r="AA165" s="18">
        <v>163</v>
      </c>
      <c r="AB165" s="34">
        <f t="shared" si="105"/>
        <v>161</v>
      </c>
      <c r="AC165" s="34" t="str">
        <f t="shared" si="106"/>
        <v>-</v>
      </c>
      <c r="AG165" s="11">
        <f t="shared" si="79"/>
        <v>1</v>
      </c>
      <c r="AH165" s="11">
        <f t="shared" si="80"/>
        <v>1</v>
      </c>
      <c r="AI165" s="11">
        <f t="shared" si="81"/>
        <v>1</v>
      </c>
      <c r="AJ165" s="11">
        <f t="shared" si="82"/>
        <v>1</v>
      </c>
      <c r="AK165" s="11">
        <f t="shared" si="83"/>
        <v>1</v>
      </c>
      <c r="AL165" s="11">
        <f t="shared" si="84"/>
        <v>1</v>
      </c>
      <c r="AM165" s="11">
        <f t="shared" si="85"/>
        <v>1</v>
      </c>
      <c r="AN165" s="11">
        <f t="shared" si="86"/>
        <v>1</v>
      </c>
      <c r="AO165" s="11">
        <f t="shared" si="87"/>
        <v>1</v>
      </c>
      <c r="AP165" s="11">
        <f t="shared" si="88"/>
        <v>1</v>
      </c>
      <c r="AQ165" s="11">
        <f t="shared" si="89"/>
        <v>1</v>
      </c>
      <c r="AR165" s="11">
        <f t="shared" si="90"/>
        <v>1</v>
      </c>
      <c r="AS165" s="11">
        <f t="shared" si="91"/>
        <v>1</v>
      </c>
      <c r="AT165" s="11">
        <f t="shared" si="92"/>
        <v>1</v>
      </c>
      <c r="AU165" s="11">
        <f t="shared" si="93"/>
        <v>2</v>
      </c>
      <c r="AV165" s="11">
        <f t="shared" si="94"/>
        <v>2</v>
      </c>
      <c r="AX165" s="11">
        <f t="shared" si="100"/>
        <v>2</v>
      </c>
      <c r="EB165" s="11">
        <v>161</v>
      </c>
      <c r="ED165" s="11">
        <f t="shared" si="107"/>
        <v>161</v>
      </c>
      <c r="EE165" s="11" t="str">
        <f t="shared" si="102"/>
        <v>(163)</v>
      </c>
    </row>
    <row r="166" spans="1:135" ht="15.75">
      <c r="A166" s="8" t="str">
        <f t="shared" si="103"/>
        <v>162()</v>
      </c>
      <c r="B166" s="9" t="s">
        <v>270</v>
      </c>
      <c r="C166" s="10" t="s">
        <v>68</v>
      </c>
      <c r="D166" s="21">
        <f t="shared" si="108"/>
        <v>97</v>
      </c>
      <c r="E166" s="19"/>
      <c r="F166" s="15">
        <f t="shared" si="109"/>
        <v>1</v>
      </c>
      <c r="G166" s="20">
        <f t="shared" si="110"/>
        <v>48.5</v>
      </c>
      <c r="H166" s="19"/>
      <c r="I166" s="15"/>
      <c r="J166" s="15"/>
      <c r="K166" s="15"/>
      <c r="L166" s="15"/>
      <c r="M166" s="15"/>
      <c r="N166" s="15"/>
      <c r="O166" s="15"/>
      <c r="P166" s="55"/>
      <c r="Q166" s="30"/>
      <c r="R166" s="56"/>
      <c r="S166" s="15"/>
      <c r="T166" s="15"/>
      <c r="U166" s="15"/>
      <c r="V166" s="15"/>
      <c r="W166" s="15"/>
      <c r="X166" s="15">
        <v>97</v>
      </c>
      <c r="Y166" s="25">
        <f t="shared" si="111"/>
        <v>16</v>
      </c>
      <c r="AA166" s="18"/>
      <c r="AB166" s="34">
        <f t="shared" si="105"/>
        <v>162</v>
      </c>
      <c r="AC166" s="34" t="str">
        <f t="shared" si="106"/>
        <v>-</v>
      </c>
      <c r="AG166" s="11">
        <f t="shared" si="79"/>
        <v>1</v>
      </c>
      <c r="AH166" s="11">
        <f t="shared" si="80"/>
        <v>1</v>
      </c>
      <c r="AI166" s="11">
        <f t="shared" si="81"/>
        <v>1</v>
      </c>
      <c r="AJ166" s="11">
        <f t="shared" si="82"/>
        <v>1</v>
      </c>
      <c r="AK166" s="11">
        <f t="shared" si="83"/>
        <v>1</v>
      </c>
      <c r="AL166" s="11">
        <f t="shared" si="84"/>
        <v>1</v>
      </c>
      <c r="AM166" s="11">
        <f t="shared" si="85"/>
        <v>1</v>
      </c>
      <c r="AN166" s="11">
        <f t="shared" si="86"/>
        <v>1</v>
      </c>
      <c r="AO166" s="11">
        <f t="shared" si="87"/>
        <v>1</v>
      </c>
      <c r="AP166" s="11">
        <f t="shared" si="88"/>
        <v>1</v>
      </c>
      <c r="AQ166" s="11">
        <f t="shared" si="89"/>
        <v>1</v>
      </c>
      <c r="AR166" s="11">
        <f t="shared" si="90"/>
        <v>1</v>
      </c>
      <c r="AS166" s="11">
        <f t="shared" si="91"/>
        <v>1</v>
      </c>
      <c r="AT166" s="11">
        <f t="shared" si="92"/>
        <v>1</v>
      </c>
      <c r="AU166" s="11">
        <f t="shared" si="93"/>
        <v>1</v>
      </c>
      <c r="AV166" s="11">
        <f t="shared" si="94"/>
        <v>2</v>
      </c>
      <c r="AW166" s="11">
        <v>2</v>
      </c>
      <c r="AX166" s="11">
        <f t="shared" si="100"/>
        <v>2</v>
      </c>
      <c r="EB166" s="11">
        <v>162</v>
      </c>
      <c r="ED166" s="11">
        <f t="shared" si="107"/>
        <v>162</v>
      </c>
      <c r="EE166" s="11" t="str">
        <f t="shared" si="102"/>
        <v>()</v>
      </c>
    </row>
    <row r="167" spans="1:135" ht="15.75">
      <c r="A167" s="8" t="str">
        <f t="shared" si="103"/>
        <v>163(164)</v>
      </c>
      <c r="B167" s="9" t="s">
        <v>207</v>
      </c>
      <c r="C167" s="10" t="s">
        <v>199</v>
      </c>
      <c r="D167" s="21">
        <f t="shared" si="108"/>
        <v>96</v>
      </c>
      <c r="E167" s="19"/>
      <c r="F167" s="15">
        <f t="shared" si="109"/>
        <v>1</v>
      </c>
      <c r="G167" s="20">
        <f t="shared" si="110"/>
        <v>48</v>
      </c>
      <c r="H167" s="19"/>
      <c r="I167" s="15"/>
      <c r="J167" s="15"/>
      <c r="K167" s="15"/>
      <c r="L167" s="15"/>
      <c r="M167" s="15"/>
      <c r="N167" s="15"/>
      <c r="O167" s="15"/>
      <c r="P167" s="55"/>
      <c r="Q167" s="30"/>
      <c r="R167" s="56"/>
      <c r="S167" s="15"/>
      <c r="T167" s="15"/>
      <c r="U167" s="15"/>
      <c r="V167" s="15"/>
      <c r="W167" s="15">
        <v>96</v>
      </c>
      <c r="X167" s="15"/>
      <c r="Y167" s="25">
        <f t="shared" si="111"/>
        <v>16</v>
      </c>
      <c r="AA167" s="18">
        <v>164</v>
      </c>
      <c r="AB167" s="34">
        <f t="shared" si="105"/>
        <v>163</v>
      </c>
      <c r="AC167" s="34" t="str">
        <f t="shared" si="106"/>
        <v>-</v>
      </c>
      <c r="AG167" s="11">
        <f t="shared" si="79"/>
        <v>1</v>
      </c>
      <c r="AH167" s="11">
        <f t="shared" si="80"/>
        <v>1</v>
      </c>
      <c r="AI167" s="11">
        <f t="shared" si="81"/>
        <v>1</v>
      </c>
      <c r="AJ167" s="11">
        <f t="shared" si="82"/>
        <v>1</v>
      </c>
      <c r="AK167" s="11">
        <f t="shared" si="83"/>
        <v>1</v>
      </c>
      <c r="AL167" s="11">
        <f t="shared" si="84"/>
        <v>1</v>
      </c>
      <c r="AM167" s="11">
        <f t="shared" si="85"/>
        <v>1</v>
      </c>
      <c r="AN167" s="11">
        <f t="shared" si="86"/>
        <v>1</v>
      </c>
      <c r="AO167" s="11">
        <f t="shared" si="87"/>
        <v>1</v>
      </c>
      <c r="AP167" s="11">
        <f t="shared" si="88"/>
        <v>1</v>
      </c>
      <c r="AQ167" s="11">
        <f t="shared" si="89"/>
        <v>1</v>
      </c>
      <c r="AR167" s="11">
        <f t="shared" si="90"/>
        <v>1</v>
      </c>
      <c r="AS167" s="11">
        <f t="shared" si="91"/>
        <v>1</v>
      </c>
      <c r="AT167" s="11">
        <f t="shared" si="92"/>
        <v>1</v>
      </c>
      <c r="AU167" s="11">
        <f t="shared" si="93"/>
        <v>2</v>
      </c>
      <c r="AV167" s="11">
        <f t="shared" si="94"/>
        <v>2</v>
      </c>
      <c r="AX167" s="11">
        <f t="shared" si="100"/>
        <v>2</v>
      </c>
      <c r="EB167" s="11">
        <v>163</v>
      </c>
      <c r="ED167" s="11">
        <f t="shared" si="107"/>
        <v>163</v>
      </c>
      <c r="EE167" s="11" t="str">
        <f t="shared" si="102"/>
        <v>(164)</v>
      </c>
    </row>
    <row r="168" spans="1:135" ht="15.75">
      <c r="A168" s="8" t="str">
        <f aca="true" t="shared" si="112" ref="A168:A173">ED168&amp;EE168</f>
        <v>164()</v>
      </c>
      <c r="B168" s="9" t="s">
        <v>271</v>
      </c>
      <c r="C168" s="10" t="s">
        <v>37</v>
      </c>
      <c r="D168" s="21">
        <f t="shared" si="108"/>
        <v>95</v>
      </c>
      <c r="E168" s="19"/>
      <c r="F168" s="15">
        <f t="shared" si="109"/>
        <v>1</v>
      </c>
      <c r="G168" s="20">
        <f t="shared" si="110"/>
        <v>47.5</v>
      </c>
      <c r="H168" s="19"/>
      <c r="I168" s="15"/>
      <c r="J168" s="15"/>
      <c r="K168" s="15"/>
      <c r="L168" s="15"/>
      <c r="M168" s="15"/>
      <c r="N168" s="15"/>
      <c r="O168" s="15"/>
      <c r="P168" s="55"/>
      <c r="Q168" s="30"/>
      <c r="R168" s="56"/>
      <c r="S168" s="15"/>
      <c r="T168" s="15"/>
      <c r="U168" s="15"/>
      <c r="V168" s="15"/>
      <c r="W168" s="15"/>
      <c r="X168" s="15">
        <v>95</v>
      </c>
      <c r="Y168" s="25">
        <f t="shared" si="111"/>
        <v>16</v>
      </c>
      <c r="AA168" s="18"/>
      <c r="AB168" s="34">
        <f aca="true" t="shared" si="113" ref="AB168:AB173">IF(AND(D168=D167,D168=D166,D168=D165,D168=D164),ROW($A160:$IV160),IF(AND(D168=D167,D168=D166,D168=D165),ROW($A161:$IV161),IF(AND(D168=D167,D168=D166),ROW($A162:$IV162),IF(D168=D167,ROW($A163:$IV163),IF(D168&gt;1,ROW($A164:$IV164),"-")))))</f>
        <v>164</v>
      </c>
      <c r="AC168" s="34" t="str">
        <f aca="true" t="shared" si="114" ref="AC168:AC173">IF(F168&gt;1,ROW($A164:$IV164),"-")</f>
        <v>-</v>
      </c>
      <c r="AG168" s="11">
        <f aca="true" t="shared" si="115" ref="AG168:AG173">COUNT($I$3,I168,H168)</f>
        <v>1</v>
      </c>
      <c r="AH168" s="11">
        <f aca="true" t="shared" si="116" ref="AH168:AH173">COUNT($J$3,J168,I168)</f>
        <v>1</v>
      </c>
      <c r="AI168" s="11">
        <f aca="true" t="shared" si="117" ref="AI168:AI173">COUNT($K$3,K168,J168)</f>
        <v>1</v>
      </c>
      <c r="AJ168" s="11">
        <f aca="true" t="shared" si="118" ref="AJ168:AJ173">COUNT($L$3,L168,K168)</f>
        <v>1</v>
      </c>
      <c r="AK168" s="11">
        <f aca="true" t="shared" si="119" ref="AK168:AK173">COUNT($M$3,M168,L168)</f>
        <v>1</v>
      </c>
      <c r="AL168" s="11">
        <f aca="true" t="shared" si="120" ref="AL168:AL173">COUNT($N$3,N168,M168)</f>
        <v>1</v>
      </c>
      <c r="AM168" s="11">
        <f aca="true" t="shared" si="121" ref="AM168:AM173">COUNT($O$3,O168,N168)</f>
        <v>1</v>
      </c>
      <c r="AN168" s="11">
        <f aca="true" t="shared" si="122" ref="AN168:AN173">COUNT($P$3,P168,O168)</f>
        <v>1</v>
      </c>
      <c r="AO168" s="11">
        <f aca="true" t="shared" si="123" ref="AO168:AO173">COUNT($Q$3,Q168,P168)</f>
        <v>1</v>
      </c>
      <c r="AP168" s="11">
        <f aca="true" t="shared" si="124" ref="AP168:AP173">COUNT($R$3,R168,Q168)</f>
        <v>1</v>
      </c>
      <c r="AQ168" s="11">
        <f aca="true" t="shared" si="125" ref="AQ168:AQ173">COUNT($S$3,S168,R168)</f>
        <v>1</v>
      </c>
      <c r="AR168" s="11">
        <f aca="true" t="shared" si="126" ref="AR168:AR173">COUNT($T$3,T168,S168)</f>
        <v>1</v>
      </c>
      <c r="AS168" s="11">
        <f aca="true" t="shared" si="127" ref="AS168:AS173">COUNT($U$3,U168,T168)</f>
        <v>1</v>
      </c>
      <c r="AT168" s="11">
        <f aca="true" t="shared" si="128" ref="AT168:AT173">COUNT($V$3,V168,U168)</f>
        <v>1</v>
      </c>
      <c r="AU168" s="11">
        <f aca="true" t="shared" si="129" ref="AU168:AU173">COUNT($W$3,W168,V168)</f>
        <v>1</v>
      </c>
      <c r="AV168" s="11">
        <f aca="true" t="shared" si="130" ref="AV168:AV173">COUNT($X$3,X168,W168)</f>
        <v>2</v>
      </c>
      <c r="AW168" s="11">
        <v>2</v>
      </c>
      <c r="AX168" s="11">
        <f aca="true" t="shared" si="131" ref="AX168:AX173">COUNTIF(AG168:AW168,"&gt;1")</f>
        <v>2</v>
      </c>
      <c r="EB168" s="11">
        <v>169</v>
      </c>
      <c r="ED168" s="11">
        <f aca="true" t="shared" si="132" ref="ED168:ED173">IF(AX168&gt;1,AB168,"")</f>
        <v>164</v>
      </c>
      <c r="EE168" s="11" t="str">
        <f aca="true" t="shared" si="133" ref="EE168:EE173">IF(AX168&gt;1,"("&amp;AA168&amp;")","("&amp;AC168&amp;")")</f>
        <v>()</v>
      </c>
    </row>
    <row r="169" spans="1:135" ht="15.75">
      <c r="A169" s="8" t="str">
        <f t="shared" si="112"/>
        <v>165(165)</v>
      </c>
      <c r="B169" s="9" t="s">
        <v>157</v>
      </c>
      <c r="C169" s="10" t="s">
        <v>199</v>
      </c>
      <c r="D169" s="21">
        <f t="shared" si="108"/>
        <v>88</v>
      </c>
      <c r="E169" s="19"/>
      <c r="F169" s="15">
        <f t="shared" si="109"/>
        <v>1</v>
      </c>
      <c r="G169" s="20">
        <f t="shared" si="110"/>
        <v>44</v>
      </c>
      <c r="H169" s="19"/>
      <c r="I169" s="15">
        <v>88</v>
      </c>
      <c r="J169" s="15"/>
      <c r="K169" s="15"/>
      <c r="L169" s="15"/>
      <c r="M169" s="15"/>
      <c r="N169" s="15"/>
      <c r="O169" s="15"/>
      <c r="P169" s="55"/>
      <c r="Q169" s="30"/>
      <c r="R169" s="56"/>
      <c r="S169" s="15"/>
      <c r="T169" s="15"/>
      <c r="U169" s="15"/>
      <c r="V169" s="15"/>
      <c r="W169" s="15"/>
      <c r="X169" s="15"/>
      <c r="Y169" s="25">
        <f t="shared" si="111"/>
        <v>16</v>
      </c>
      <c r="AA169" s="18">
        <v>165</v>
      </c>
      <c r="AB169" s="34">
        <f t="shared" si="113"/>
        <v>165</v>
      </c>
      <c r="AC169" s="34" t="str">
        <f t="shared" si="114"/>
        <v>-</v>
      </c>
      <c r="AG169" s="11">
        <f t="shared" si="115"/>
        <v>2</v>
      </c>
      <c r="AH169" s="11">
        <f t="shared" si="116"/>
        <v>2</v>
      </c>
      <c r="AI169" s="11">
        <f t="shared" si="117"/>
        <v>1</v>
      </c>
      <c r="AJ169" s="11">
        <f t="shared" si="118"/>
        <v>1</v>
      </c>
      <c r="AK169" s="11">
        <f t="shared" si="119"/>
        <v>1</v>
      </c>
      <c r="AL169" s="11">
        <f t="shared" si="120"/>
        <v>1</v>
      </c>
      <c r="AM169" s="11">
        <f t="shared" si="121"/>
        <v>1</v>
      </c>
      <c r="AN169" s="11">
        <f t="shared" si="122"/>
        <v>1</v>
      </c>
      <c r="AO169" s="11">
        <f t="shared" si="123"/>
        <v>1</v>
      </c>
      <c r="AP169" s="11">
        <f t="shared" si="124"/>
        <v>1</v>
      </c>
      <c r="AQ169" s="11">
        <f t="shared" si="125"/>
        <v>1</v>
      </c>
      <c r="AR169" s="11">
        <f t="shared" si="126"/>
        <v>1</v>
      </c>
      <c r="AS169" s="11">
        <f t="shared" si="127"/>
        <v>1</v>
      </c>
      <c r="AT169" s="11">
        <f t="shared" si="128"/>
        <v>1</v>
      </c>
      <c r="AU169" s="11">
        <f t="shared" si="129"/>
        <v>1</v>
      </c>
      <c r="AV169" s="11">
        <f t="shared" si="130"/>
        <v>1</v>
      </c>
      <c r="AX169" s="11">
        <f t="shared" si="131"/>
        <v>2</v>
      </c>
      <c r="EB169" s="11">
        <v>164</v>
      </c>
      <c r="ED169" s="11">
        <f t="shared" si="132"/>
        <v>165</v>
      </c>
      <c r="EE169" s="11" t="str">
        <f t="shared" si="133"/>
        <v>(165)</v>
      </c>
    </row>
    <row r="170" spans="1:135" ht="15.75">
      <c r="A170" s="8" t="str">
        <f t="shared" si="112"/>
        <v>166(167)</v>
      </c>
      <c r="B170" s="9" t="s">
        <v>242</v>
      </c>
      <c r="C170" s="10" t="s">
        <v>199</v>
      </c>
      <c r="D170" s="21">
        <f t="shared" si="108"/>
        <v>78</v>
      </c>
      <c r="E170" s="19"/>
      <c r="F170" s="15">
        <f t="shared" si="109"/>
        <v>1</v>
      </c>
      <c r="G170" s="20">
        <f t="shared" si="110"/>
        <v>39</v>
      </c>
      <c r="H170" s="19"/>
      <c r="I170" s="15"/>
      <c r="J170" s="15"/>
      <c r="K170" s="15"/>
      <c r="L170" s="15"/>
      <c r="M170" s="15"/>
      <c r="N170" s="15"/>
      <c r="O170" s="15"/>
      <c r="P170" s="55"/>
      <c r="Q170" s="15">
        <v>78</v>
      </c>
      <c r="R170" s="56"/>
      <c r="S170" s="15"/>
      <c r="T170" s="15"/>
      <c r="U170" s="15"/>
      <c r="V170" s="15"/>
      <c r="W170" s="15"/>
      <c r="X170" s="15"/>
      <c r="Y170" s="25">
        <f t="shared" si="111"/>
        <v>16</v>
      </c>
      <c r="AA170" s="18">
        <v>167</v>
      </c>
      <c r="AB170" s="34">
        <f t="shared" si="113"/>
        <v>166</v>
      </c>
      <c r="AC170" s="34" t="str">
        <f t="shared" si="114"/>
        <v>-</v>
      </c>
      <c r="AG170" s="11">
        <f t="shared" si="115"/>
        <v>1</v>
      </c>
      <c r="AH170" s="11">
        <f t="shared" si="116"/>
        <v>1</v>
      </c>
      <c r="AI170" s="11">
        <f t="shared" si="117"/>
        <v>1</v>
      </c>
      <c r="AJ170" s="11">
        <f t="shared" si="118"/>
        <v>1</v>
      </c>
      <c r="AK170" s="11">
        <f t="shared" si="119"/>
        <v>1</v>
      </c>
      <c r="AL170" s="11">
        <f t="shared" si="120"/>
        <v>1</v>
      </c>
      <c r="AM170" s="11">
        <f t="shared" si="121"/>
        <v>1</v>
      </c>
      <c r="AN170" s="11">
        <f t="shared" si="122"/>
        <v>1</v>
      </c>
      <c r="AO170" s="11">
        <f t="shared" si="123"/>
        <v>2</v>
      </c>
      <c r="AP170" s="11">
        <f t="shared" si="124"/>
        <v>2</v>
      </c>
      <c r="AQ170" s="11">
        <f t="shared" si="125"/>
        <v>1</v>
      </c>
      <c r="AR170" s="11">
        <f t="shared" si="126"/>
        <v>1</v>
      </c>
      <c r="AS170" s="11">
        <f t="shared" si="127"/>
        <v>1</v>
      </c>
      <c r="AT170" s="11">
        <f t="shared" si="128"/>
        <v>1</v>
      </c>
      <c r="AU170" s="11">
        <f t="shared" si="129"/>
        <v>1</v>
      </c>
      <c r="AV170" s="11">
        <f t="shared" si="130"/>
        <v>1</v>
      </c>
      <c r="AW170" s="11">
        <v>2</v>
      </c>
      <c r="AX170" s="11">
        <f t="shared" si="131"/>
        <v>3</v>
      </c>
      <c r="EB170" s="11">
        <v>165</v>
      </c>
      <c r="ED170" s="11">
        <f t="shared" si="132"/>
        <v>166</v>
      </c>
      <c r="EE170" s="11" t="str">
        <f t="shared" si="133"/>
        <v>(167)</v>
      </c>
    </row>
    <row r="171" spans="1:135" ht="15.75">
      <c r="A171" s="8" t="str">
        <f t="shared" si="112"/>
        <v>167(168)</v>
      </c>
      <c r="B171" s="9" t="s">
        <v>238</v>
      </c>
      <c r="C171" s="10" t="s">
        <v>182</v>
      </c>
      <c r="D171" s="21">
        <f t="shared" si="108"/>
        <v>77</v>
      </c>
      <c r="E171" s="19"/>
      <c r="F171" s="15">
        <f t="shared" si="109"/>
        <v>1</v>
      </c>
      <c r="G171" s="20">
        <f t="shared" si="110"/>
        <v>38.5</v>
      </c>
      <c r="H171" s="19"/>
      <c r="I171" s="15"/>
      <c r="J171" s="15"/>
      <c r="K171" s="15"/>
      <c r="L171" s="15"/>
      <c r="M171" s="15"/>
      <c r="N171" s="15"/>
      <c r="O171" s="15">
        <v>77</v>
      </c>
      <c r="P171" s="55"/>
      <c r="Q171" s="30"/>
      <c r="R171" s="56"/>
      <c r="S171" s="15"/>
      <c r="T171" s="15"/>
      <c r="U171" s="15"/>
      <c r="V171" s="15"/>
      <c r="W171" s="15"/>
      <c r="X171" s="15"/>
      <c r="Y171" s="25">
        <f t="shared" si="111"/>
        <v>16</v>
      </c>
      <c r="AA171" s="18">
        <v>168</v>
      </c>
      <c r="AB171" s="34">
        <f t="shared" si="113"/>
        <v>167</v>
      </c>
      <c r="AC171" s="34" t="str">
        <f t="shared" si="114"/>
        <v>-</v>
      </c>
      <c r="AG171" s="11">
        <f t="shared" si="115"/>
        <v>1</v>
      </c>
      <c r="AH171" s="11">
        <f t="shared" si="116"/>
        <v>1</v>
      </c>
      <c r="AI171" s="11">
        <f t="shared" si="117"/>
        <v>1</v>
      </c>
      <c r="AJ171" s="11">
        <f t="shared" si="118"/>
        <v>1</v>
      </c>
      <c r="AK171" s="11">
        <f t="shared" si="119"/>
        <v>1</v>
      </c>
      <c r="AL171" s="11">
        <f t="shared" si="120"/>
        <v>1</v>
      </c>
      <c r="AM171" s="11">
        <f t="shared" si="121"/>
        <v>2</v>
      </c>
      <c r="AN171" s="11">
        <f t="shared" si="122"/>
        <v>2</v>
      </c>
      <c r="AO171" s="11">
        <f t="shared" si="123"/>
        <v>1</v>
      </c>
      <c r="AP171" s="11">
        <f t="shared" si="124"/>
        <v>1</v>
      </c>
      <c r="AQ171" s="11">
        <f t="shared" si="125"/>
        <v>1</v>
      </c>
      <c r="AR171" s="11">
        <f t="shared" si="126"/>
        <v>1</v>
      </c>
      <c r="AS171" s="11">
        <f t="shared" si="127"/>
        <v>1</v>
      </c>
      <c r="AT171" s="11">
        <f t="shared" si="128"/>
        <v>1</v>
      </c>
      <c r="AU171" s="11">
        <f t="shared" si="129"/>
        <v>1</v>
      </c>
      <c r="AV171" s="11">
        <f t="shared" si="130"/>
        <v>1</v>
      </c>
      <c r="AW171" s="11">
        <v>2</v>
      </c>
      <c r="AX171" s="11">
        <f t="shared" si="131"/>
        <v>3</v>
      </c>
      <c r="EB171" s="11">
        <v>166</v>
      </c>
      <c r="ED171" s="11">
        <f t="shared" si="132"/>
        <v>167</v>
      </c>
      <c r="EE171" s="11" t="str">
        <f t="shared" si="133"/>
        <v>(168)</v>
      </c>
    </row>
    <row r="172" spans="1:135" ht="15.75">
      <c r="A172" s="8" t="str">
        <f t="shared" si="112"/>
        <v>168(169)</v>
      </c>
      <c r="B172" s="9" t="s">
        <v>230</v>
      </c>
      <c r="C172" s="10" t="s">
        <v>182</v>
      </c>
      <c r="D172" s="21">
        <f t="shared" si="108"/>
        <v>67</v>
      </c>
      <c r="E172" s="19"/>
      <c r="F172" s="15">
        <f t="shared" si="109"/>
        <v>1</v>
      </c>
      <c r="G172" s="20">
        <f t="shared" si="110"/>
        <v>33.5</v>
      </c>
      <c r="H172" s="19"/>
      <c r="I172" s="15"/>
      <c r="J172" s="15"/>
      <c r="K172" s="15">
        <v>67</v>
      </c>
      <c r="L172" s="15"/>
      <c r="M172" s="15"/>
      <c r="N172" s="15"/>
      <c r="O172" s="15"/>
      <c r="P172" s="55"/>
      <c r="Q172" s="30"/>
      <c r="R172" s="56"/>
      <c r="S172" s="15"/>
      <c r="T172" s="15"/>
      <c r="U172" s="15"/>
      <c r="V172" s="15"/>
      <c r="W172" s="15"/>
      <c r="X172" s="15"/>
      <c r="Y172" s="25">
        <f t="shared" si="111"/>
        <v>16</v>
      </c>
      <c r="AA172" s="18">
        <v>169</v>
      </c>
      <c r="AB172" s="34">
        <f t="shared" si="113"/>
        <v>168</v>
      </c>
      <c r="AC172" s="34" t="str">
        <f t="shared" si="114"/>
        <v>-</v>
      </c>
      <c r="AG172" s="11">
        <f t="shared" si="115"/>
        <v>1</v>
      </c>
      <c r="AH172" s="11">
        <f t="shared" si="116"/>
        <v>1</v>
      </c>
      <c r="AI172" s="11">
        <f t="shared" si="117"/>
        <v>2</v>
      </c>
      <c r="AJ172" s="11">
        <f t="shared" si="118"/>
        <v>2</v>
      </c>
      <c r="AK172" s="11">
        <f t="shared" si="119"/>
        <v>1</v>
      </c>
      <c r="AL172" s="11">
        <f t="shared" si="120"/>
        <v>1</v>
      </c>
      <c r="AM172" s="11">
        <f t="shared" si="121"/>
        <v>1</v>
      </c>
      <c r="AN172" s="11">
        <f t="shared" si="122"/>
        <v>1</v>
      </c>
      <c r="AO172" s="11">
        <f t="shared" si="123"/>
        <v>1</v>
      </c>
      <c r="AP172" s="11">
        <f t="shared" si="124"/>
        <v>1</v>
      </c>
      <c r="AQ172" s="11">
        <f t="shared" si="125"/>
        <v>1</v>
      </c>
      <c r="AR172" s="11">
        <f t="shared" si="126"/>
        <v>1</v>
      </c>
      <c r="AS172" s="11">
        <f t="shared" si="127"/>
        <v>1</v>
      </c>
      <c r="AT172" s="11">
        <f t="shared" si="128"/>
        <v>1</v>
      </c>
      <c r="AU172" s="11">
        <f t="shared" si="129"/>
        <v>1</v>
      </c>
      <c r="AV172" s="11">
        <f t="shared" si="130"/>
        <v>1</v>
      </c>
      <c r="AX172" s="11">
        <f t="shared" si="131"/>
        <v>2</v>
      </c>
      <c r="EB172" s="11">
        <v>167</v>
      </c>
      <c r="ED172" s="11">
        <f t="shared" si="132"/>
        <v>168</v>
      </c>
      <c r="EE172" s="11" t="str">
        <f t="shared" si="133"/>
        <v>(169)</v>
      </c>
    </row>
    <row r="173" spans="1:135" ht="15.75">
      <c r="A173" s="8" t="str">
        <f t="shared" si="112"/>
        <v>169(170)</v>
      </c>
      <c r="B173" s="9" t="s">
        <v>269</v>
      </c>
      <c r="C173" s="36" t="s">
        <v>199</v>
      </c>
      <c r="D173" s="21">
        <f t="shared" si="108"/>
        <v>17</v>
      </c>
      <c r="E173" s="19"/>
      <c r="F173" s="15">
        <f t="shared" si="109"/>
        <v>1</v>
      </c>
      <c r="G173" s="20">
        <f t="shared" si="110"/>
        <v>8.5</v>
      </c>
      <c r="H173" s="19"/>
      <c r="I173" s="15"/>
      <c r="J173" s="15"/>
      <c r="K173" s="15"/>
      <c r="L173" s="15"/>
      <c r="M173" s="15"/>
      <c r="N173" s="15"/>
      <c r="O173" s="15"/>
      <c r="P173" s="55"/>
      <c r="Q173" s="30"/>
      <c r="R173" s="56"/>
      <c r="S173" s="15"/>
      <c r="T173" s="15"/>
      <c r="U173" s="15"/>
      <c r="V173" s="15"/>
      <c r="W173" s="15">
        <v>17</v>
      </c>
      <c r="X173" s="15"/>
      <c r="Y173" s="25">
        <f t="shared" si="111"/>
        <v>16</v>
      </c>
      <c r="AA173" s="18">
        <v>170</v>
      </c>
      <c r="AB173" s="34">
        <f t="shared" si="113"/>
        <v>169</v>
      </c>
      <c r="AC173" s="34" t="str">
        <f t="shared" si="114"/>
        <v>-</v>
      </c>
      <c r="AG173" s="11">
        <f t="shared" si="115"/>
        <v>1</v>
      </c>
      <c r="AH173" s="11">
        <f t="shared" si="116"/>
        <v>1</v>
      </c>
      <c r="AI173" s="11">
        <f t="shared" si="117"/>
        <v>1</v>
      </c>
      <c r="AJ173" s="11">
        <f t="shared" si="118"/>
        <v>1</v>
      </c>
      <c r="AK173" s="11">
        <f t="shared" si="119"/>
        <v>1</v>
      </c>
      <c r="AL173" s="11">
        <f t="shared" si="120"/>
        <v>1</v>
      </c>
      <c r="AM173" s="11">
        <f t="shared" si="121"/>
        <v>1</v>
      </c>
      <c r="AN173" s="11">
        <f t="shared" si="122"/>
        <v>1</v>
      </c>
      <c r="AO173" s="11">
        <f t="shared" si="123"/>
        <v>1</v>
      </c>
      <c r="AP173" s="11">
        <f t="shared" si="124"/>
        <v>1</v>
      </c>
      <c r="AQ173" s="11">
        <f t="shared" si="125"/>
        <v>1</v>
      </c>
      <c r="AR173" s="11">
        <f t="shared" si="126"/>
        <v>1</v>
      </c>
      <c r="AS173" s="11">
        <f t="shared" si="127"/>
        <v>1</v>
      </c>
      <c r="AT173" s="11">
        <f t="shared" si="128"/>
        <v>1</v>
      </c>
      <c r="AU173" s="11">
        <f t="shared" si="129"/>
        <v>2</v>
      </c>
      <c r="AV173" s="11">
        <f t="shared" si="130"/>
        <v>2</v>
      </c>
      <c r="AX173" s="11">
        <f t="shared" si="131"/>
        <v>2</v>
      </c>
      <c r="EB173" s="11">
        <v>168</v>
      </c>
      <c r="ED173" s="11">
        <f t="shared" si="132"/>
        <v>169</v>
      </c>
      <c r="EE173" s="11" t="str">
        <f t="shared" si="133"/>
        <v>(170)</v>
      </c>
    </row>
    <row r="174" spans="1:135" ht="15.75">
      <c r="A174" s="8" t="str">
        <f t="shared" si="103"/>
        <v>(-)</v>
      </c>
      <c r="B174" s="9"/>
      <c r="C174" s="10"/>
      <c r="D174" s="21">
        <f t="shared" si="108"/>
        <v>0</v>
      </c>
      <c r="E174" s="19"/>
      <c r="F174" s="15">
        <f t="shared" si="109"/>
        <v>0</v>
      </c>
      <c r="G174" s="20" t="e">
        <f t="shared" si="110"/>
        <v>#DIV/0!</v>
      </c>
      <c r="H174" s="19"/>
      <c r="I174" s="15"/>
      <c r="J174" s="15"/>
      <c r="K174" s="15"/>
      <c r="L174" s="15"/>
      <c r="M174" s="15"/>
      <c r="N174" s="15"/>
      <c r="O174" s="15"/>
      <c r="P174" s="55"/>
      <c r="Q174" s="30"/>
      <c r="R174" s="56"/>
      <c r="S174" s="15"/>
      <c r="T174" s="15"/>
      <c r="U174" s="15"/>
      <c r="V174" s="15"/>
      <c r="W174" s="15"/>
      <c r="X174" s="15"/>
      <c r="Y174" s="25">
        <f t="shared" si="111"/>
        <v>16</v>
      </c>
      <c r="AA174" s="18" t="s">
        <v>219</v>
      </c>
      <c r="AB174" s="34" t="str">
        <f t="shared" si="105"/>
        <v>-</v>
      </c>
      <c r="AC174" s="34" t="str">
        <f t="shared" si="106"/>
        <v>-</v>
      </c>
      <c r="AG174" s="11">
        <f t="shared" si="79"/>
        <v>1</v>
      </c>
      <c r="AH174" s="11">
        <f t="shared" si="80"/>
        <v>1</v>
      </c>
      <c r="AI174" s="11">
        <f t="shared" si="81"/>
        <v>1</v>
      </c>
      <c r="AJ174" s="11">
        <f t="shared" si="82"/>
        <v>1</v>
      </c>
      <c r="AK174" s="11">
        <f t="shared" si="83"/>
        <v>1</v>
      </c>
      <c r="AL174" s="11">
        <f t="shared" si="84"/>
        <v>1</v>
      </c>
      <c r="AM174" s="11">
        <f t="shared" si="85"/>
        <v>1</v>
      </c>
      <c r="AN174" s="11">
        <f t="shared" si="86"/>
        <v>1</v>
      </c>
      <c r="AO174" s="11">
        <f t="shared" si="87"/>
        <v>1</v>
      </c>
      <c r="AP174" s="11">
        <f t="shared" si="88"/>
        <v>1</v>
      </c>
      <c r="AQ174" s="11">
        <f t="shared" si="89"/>
        <v>1</v>
      </c>
      <c r="AR174" s="11">
        <f t="shared" si="90"/>
        <v>1</v>
      </c>
      <c r="AS174" s="11">
        <f t="shared" si="91"/>
        <v>1</v>
      </c>
      <c r="AT174" s="11">
        <f t="shared" si="92"/>
        <v>1</v>
      </c>
      <c r="AU174" s="11">
        <f t="shared" si="93"/>
        <v>1</v>
      </c>
      <c r="AV174" s="11">
        <f t="shared" si="94"/>
        <v>1</v>
      </c>
      <c r="AX174" s="11">
        <f t="shared" si="100"/>
        <v>0</v>
      </c>
      <c r="EB174" s="11">
        <v>170</v>
      </c>
      <c r="ED174" s="11">
        <f t="shared" si="107"/>
      </c>
      <c r="EE174" s="11" t="str">
        <f t="shared" si="102"/>
        <v>(-)</v>
      </c>
    </row>
    <row r="175" spans="1:135" ht="15.75">
      <c r="A175" s="8" t="str">
        <f t="shared" si="103"/>
        <v>(-)</v>
      </c>
      <c r="B175" s="9"/>
      <c r="C175" s="10"/>
      <c r="D175" s="21">
        <f t="shared" si="108"/>
        <v>0</v>
      </c>
      <c r="E175" s="19"/>
      <c r="F175" s="15">
        <f t="shared" si="109"/>
        <v>0</v>
      </c>
      <c r="G175" s="20" t="e">
        <f t="shared" si="110"/>
        <v>#DIV/0!</v>
      </c>
      <c r="H175" s="19"/>
      <c r="I175" s="15"/>
      <c r="J175" s="15"/>
      <c r="K175" s="15"/>
      <c r="L175" s="15"/>
      <c r="M175" s="15"/>
      <c r="N175" s="15"/>
      <c r="O175" s="15"/>
      <c r="P175" s="55"/>
      <c r="Q175" s="30"/>
      <c r="R175" s="56"/>
      <c r="S175" s="15"/>
      <c r="T175" s="15"/>
      <c r="U175" s="15"/>
      <c r="V175" s="15"/>
      <c r="W175" s="15"/>
      <c r="X175" s="15"/>
      <c r="Y175" s="25">
        <f t="shared" si="111"/>
        <v>16</v>
      </c>
      <c r="AA175" s="18" t="s">
        <v>219</v>
      </c>
      <c r="AB175" s="34">
        <f t="shared" si="105"/>
        <v>170</v>
      </c>
      <c r="AC175" s="34" t="str">
        <f t="shared" si="106"/>
        <v>-</v>
      </c>
      <c r="AG175" s="11">
        <f t="shared" si="79"/>
        <v>1</v>
      </c>
      <c r="AH175" s="11">
        <f t="shared" si="80"/>
        <v>1</v>
      </c>
      <c r="AI175" s="11">
        <f t="shared" si="81"/>
        <v>1</v>
      </c>
      <c r="AJ175" s="11">
        <f t="shared" si="82"/>
        <v>1</v>
      </c>
      <c r="AK175" s="11">
        <f t="shared" si="83"/>
        <v>1</v>
      </c>
      <c r="AL175" s="11">
        <f t="shared" si="84"/>
        <v>1</v>
      </c>
      <c r="AM175" s="11">
        <f t="shared" si="85"/>
        <v>1</v>
      </c>
      <c r="AN175" s="11">
        <f t="shared" si="86"/>
        <v>1</v>
      </c>
      <c r="AO175" s="11">
        <f t="shared" si="87"/>
        <v>1</v>
      </c>
      <c r="AP175" s="11">
        <f t="shared" si="88"/>
        <v>1</v>
      </c>
      <c r="AQ175" s="11">
        <f t="shared" si="89"/>
        <v>1</v>
      </c>
      <c r="AR175" s="11">
        <f t="shared" si="90"/>
        <v>1</v>
      </c>
      <c r="AS175" s="11">
        <f t="shared" si="91"/>
        <v>1</v>
      </c>
      <c r="AT175" s="11">
        <f t="shared" si="92"/>
        <v>1</v>
      </c>
      <c r="AU175" s="11">
        <f t="shared" si="93"/>
        <v>1</v>
      </c>
      <c r="AV175" s="11">
        <f t="shared" si="94"/>
        <v>1</v>
      </c>
      <c r="AX175" s="11">
        <f t="shared" si="100"/>
        <v>0</v>
      </c>
      <c r="EB175" s="11">
        <v>171</v>
      </c>
      <c r="ED175" s="11">
        <f t="shared" si="107"/>
      </c>
      <c r="EE175" s="11" t="str">
        <f t="shared" si="102"/>
        <v>(-)</v>
      </c>
    </row>
    <row r="176" spans="1:135" ht="15.75">
      <c r="A176" s="8" t="str">
        <f t="shared" si="103"/>
        <v>(-)</v>
      </c>
      <c r="B176" s="9"/>
      <c r="C176" s="10"/>
      <c r="D176" s="21">
        <f t="shared" si="108"/>
        <v>0</v>
      </c>
      <c r="E176" s="19"/>
      <c r="F176" s="15">
        <f t="shared" si="109"/>
        <v>0</v>
      </c>
      <c r="G176" s="20" t="e">
        <f t="shared" si="110"/>
        <v>#DIV/0!</v>
      </c>
      <c r="H176" s="19"/>
      <c r="I176" s="15"/>
      <c r="J176" s="15"/>
      <c r="K176" s="15"/>
      <c r="L176" s="15"/>
      <c r="M176" s="15"/>
      <c r="N176" s="15"/>
      <c r="O176" s="15"/>
      <c r="P176" s="55"/>
      <c r="Q176" s="30"/>
      <c r="R176" s="56"/>
      <c r="S176" s="15"/>
      <c r="T176" s="15"/>
      <c r="U176" s="15"/>
      <c r="V176" s="15"/>
      <c r="W176" s="15"/>
      <c r="X176" s="15"/>
      <c r="Y176" s="25">
        <f t="shared" si="111"/>
        <v>16</v>
      </c>
      <c r="AA176" s="18">
        <v>171</v>
      </c>
      <c r="AB176" s="34">
        <f aca="true" t="shared" si="134" ref="AB176:AB181">IF(AND(D176=D175,D176=D174,D176=D173,D176=D172),ROW($A168:$IV168),IF(AND(D176=D175,D176=D174,D176=D173),ROW($A169:$IV169),IF(AND(D176=D175,D176=D174),ROW($A170:$IV170),IF(D176=D175,ROW($A171:$IV171),IF(D176&gt;1,ROW($A172:$IV172),"-")))))</f>
        <v>170</v>
      </c>
      <c r="AC176" s="34" t="str">
        <f aca="true" t="shared" si="135" ref="AC176:AC181">IF(F176&gt;1,ROW($A172:$IV172),"-")</f>
        <v>-</v>
      </c>
      <c r="AG176" s="11">
        <f t="shared" si="79"/>
        <v>1</v>
      </c>
      <c r="AH176" s="11">
        <f t="shared" si="80"/>
        <v>1</v>
      </c>
      <c r="AI176" s="11">
        <f t="shared" si="81"/>
        <v>1</v>
      </c>
      <c r="AJ176" s="11">
        <f t="shared" si="82"/>
        <v>1</v>
      </c>
      <c r="AK176" s="11">
        <f t="shared" si="83"/>
        <v>1</v>
      </c>
      <c r="AL176" s="11">
        <f t="shared" si="84"/>
        <v>1</v>
      </c>
      <c r="AM176" s="11">
        <f t="shared" si="85"/>
        <v>1</v>
      </c>
      <c r="AN176" s="11">
        <f t="shared" si="86"/>
        <v>1</v>
      </c>
      <c r="AO176" s="11">
        <f t="shared" si="87"/>
        <v>1</v>
      </c>
      <c r="AP176" s="11">
        <f t="shared" si="88"/>
        <v>1</v>
      </c>
      <c r="AQ176" s="11">
        <f t="shared" si="89"/>
        <v>1</v>
      </c>
      <c r="AR176" s="11">
        <f t="shared" si="90"/>
        <v>1</v>
      </c>
      <c r="AS176" s="11">
        <f t="shared" si="91"/>
        <v>1</v>
      </c>
      <c r="AT176" s="11">
        <f t="shared" si="92"/>
        <v>1</v>
      </c>
      <c r="AU176" s="11">
        <f t="shared" si="93"/>
        <v>1</v>
      </c>
      <c r="AV176" s="11">
        <f t="shared" si="94"/>
        <v>1</v>
      </c>
      <c r="AX176" s="11">
        <f t="shared" si="100"/>
        <v>0</v>
      </c>
      <c r="EB176" s="11">
        <v>172</v>
      </c>
      <c r="ED176" s="11">
        <f t="shared" si="107"/>
      </c>
      <c r="EE176" s="11" t="str">
        <f t="shared" si="102"/>
        <v>(-)</v>
      </c>
    </row>
    <row r="177" spans="1:135" ht="15.75">
      <c r="A177" s="8" t="str">
        <f t="shared" si="103"/>
        <v>(-)</v>
      </c>
      <c r="B177" s="9"/>
      <c r="C177" s="10"/>
      <c r="D177" s="21">
        <f t="shared" si="108"/>
        <v>0</v>
      </c>
      <c r="E177" s="19"/>
      <c r="F177" s="15">
        <f t="shared" si="109"/>
        <v>0</v>
      </c>
      <c r="G177" s="20" t="e">
        <f t="shared" si="110"/>
        <v>#DIV/0!</v>
      </c>
      <c r="H177" s="19"/>
      <c r="I177" s="15"/>
      <c r="J177" s="15"/>
      <c r="K177" s="15"/>
      <c r="L177" s="15"/>
      <c r="M177" s="15"/>
      <c r="N177" s="15"/>
      <c r="O177" s="15"/>
      <c r="P177" s="55"/>
      <c r="Q177" s="30"/>
      <c r="R177" s="56"/>
      <c r="S177" s="15"/>
      <c r="T177" s="15"/>
      <c r="U177" s="15"/>
      <c r="V177" s="15"/>
      <c r="W177" s="15"/>
      <c r="X177" s="15"/>
      <c r="Y177" s="25">
        <f t="shared" si="111"/>
        <v>16</v>
      </c>
      <c r="AA177" s="18">
        <v>171</v>
      </c>
      <c r="AB177" s="34">
        <f t="shared" si="134"/>
        <v>170</v>
      </c>
      <c r="AC177" s="34" t="str">
        <f t="shared" si="135"/>
        <v>-</v>
      </c>
      <c r="AG177" s="11">
        <f t="shared" si="79"/>
        <v>1</v>
      </c>
      <c r="AH177" s="11">
        <f t="shared" si="80"/>
        <v>1</v>
      </c>
      <c r="AI177" s="11">
        <f t="shared" si="81"/>
        <v>1</v>
      </c>
      <c r="AJ177" s="11">
        <f t="shared" si="82"/>
        <v>1</v>
      </c>
      <c r="AK177" s="11">
        <f t="shared" si="83"/>
        <v>1</v>
      </c>
      <c r="AL177" s="11">
        <f t="shared" si="84"/>
        <v>1</v>
      </c>
      <c r="AM177" s="11">
        <f t="shared" si="85"/>
        <v>1</v>
      </c>
      <c r="AN177" s="11">
        <f t="shared" si="86"/>
        <v>1</v>
      </c>
      <c r="AO177" s="11">
        <f t="shared" si="87"/>
        <v>1</v>
      </c>
      <c r="AP177" s="11">
        <f t="shared" si="88"/>
        <v>1</v>
      </c>
      <c r="AQ177" s="11">
        <f t="shared" si="89"/>
        <v>1</v>
      </c>
      <c r="AR177" s="11">
        <f t="shared" si="90"/>
        <v>1</v>
      </c>
      <c r="AS177" s="11">
        <f t="shared" si="91"/>
        <v>1</v>
      </c>
      <c r="AT177" s="11">
        <f t="shared" si="92"/>
        <v>1</v>
      </c>
      <c r="AU177" s="11">
        <f t="shared" si="93"/>
        <v>1</v>
      </c>
      <c r="AV177" s="11">
        <f t="shared" si="94"/>
        <v>1</v>
      </c>
      <c r="AX177" s="11">
        <f t="shared" si="100"/>
        <v>0</v>
      </c>
      <c r="EB177" s="11">
        <v>173</v>
      </c>
      <c r="ED177" s="11">
        <f t="shared" si="107"/>
      </c>
      <c r="EE177" s="11" t="str">
        <f t="shared" si="102"/>
        <v>(-)</v>
      </c>
    </row>
    <row r="178" spans="1:135" ht="15.75">
      <c r="A178" s="8" t="str">
        <f t="shared" si="103"/>
        <v>(-)</v>
      </c>
      <c r="B178" s="9"/>
      <c r="C178" s="10"/>
      <c r="D178" s="21">
        <f t="shared" si="108"/>
        <v>0</v>
      </c>
      <c r="E178" s="19"/>
      <c r="F178" s="15">
        <f t="shared" si="109"/>
        <v>0</v>
      </c>
      <c r="G178" s="20" t="e">
        <f t="shared" si="110"/>
        <v>#DIV/0!</v>
      </c>
      <c r="H178" s="19"/>
      <c r="I178" s="15"/>
      <c r="J178" s="15"/>
      <c r="K178" s="15"/>
      <c r="L178" s="15"/>
      <c r="M178" s="15"/>
      <c r="N178" s="15"/>
      <c r="O178" s="15"/>
      <c r="P178" s="55"/>
      <c r="Q178" s="30"/>
      <c r="R178" s="56"/>
      <c r="S178" s="15"/>
      <c r="T178" s="15"/>
      <c r="U178" s="15"/>
      <c r="V178" s="15"/>
      <c r="W178" s="15"/>
      <c r="X178" s="15"/>
      <c r="Y178" s="25">
        <f t="shared" si="111"/>
        <v>16</v>
      </c>
      <c r="AA178" s="18">
        <v>171</v>
      </c>
      <c r="AB178" s="34">
        <f t="shared" si="134"/>
        <v>170</v>
      </c>
      <c r="AC178" s="34" t="str">
        <f t="shared" si="135"/>
        <v>-</v>
      </c>
      <c r="AG178" s="11">
        <f aca="true" t="shared" si="136" ref="AG178:AG188">COUNT($I$3,I178,H178)</f>
        <v>1</v>
      </c>
      <c r="AH178" s="11">
        <f aca="true" t="shared" si="137" ref="AH178:AH188">COUNT($J$3,J178,I178)</f>
        <v>1</v>
      </c>
      <c r="AI178" s="11">
        <f aca="true" t="shared" si="138" ref="AI178:AI188">COUNT($K$3,K178,J178)</f>
        <v>1</v>
      </c>
      <c r="AJ178" s="11">
        <f aca="true" t="shared" si="139" ref="AJ178:AJ188">COUNT($L$3,L178,K178)</f>
        <v>1</v>
      </c>
      <c r="AK178" s="11">
        <f aca="true" t="shared" si="140" ref="AK178:AK188">COUNT($M$3,M178,L178)</f>
        <v>1</v>
      </c>
      <c r="AL178" s="11">
        <f aca="true" t="shared" si="141" ref="AL178:AL188">COUNT($N$3,N178,M178)</f>
        <v>1</v>
      </c>
      <c r="AM178" s="11">
        <f aca="true" t="shared" si="142" ref="AM178:AM188">COUNT($O$3,O178,N178)</f>
        <v>1</v>
      </c>
      <c r="AN178" s="11">
        <f aca="true" t="shared" si="143" ref="AN178:AN188">COUNT($P$3,P178,O178)</f>
        <v>1</v>
      </c>
      <c r="AO178" s="11">
        <f aca="true" t="shared" si="144" ref="AO178:AO188">COUNT($Q$3,Q178,P178)</f>
        <v>1</v>
      </c>
      <c r="AP178" s="11">
        <f aca="true" t="shared" si="145" ref="AP178:AP188">COUNT($R$3,R178,Q178)</f>
        <v>1</v>
      </c>
      <c r="AQ178" s="11">
        <f aca="true" t="shared" si="146" ref="AQ178:AQ188">COUNT($S$3,S178,R178)</f>
        <v>1</v>
      </c>
      <c r="AR178" s="11">
        <f aca="true" t="shared" si="147" ref="AR178:AR188">COUNT($T$3,T178,S178)</f>
        <v>1</v>
      </c>
      <c r="AS178" s="11">
        <f aca="true" t="shared" si="148" ref="AS178:AS188">COUNT($U$3,U178,T178)</f>
        <v>1</v>
      </c>
      <c r="AT178" s="11">
        <f aca="true" t="shared" si="149" ref="AT178:AT188">COUNT($V$3,V178,U178)</f>
        <v>1</v>
      </c>
      <c r="AU178" s="11">
        <f aca="true" t="shared" si="150" ref="AU178:AU188">COUNT($W$3,W178,V178)</f>
        <v>1</v>
      </c>
      <c r="AV178" s="11">
        <f aca="true" t="shared" si="151" ref="AV178:AV188">COUNT($X$3,X178,W178)</f>
        <v>1</v>
      </c>
      <c r="AX178" s="11">
        <f t="shared" si="100"/>
        <v>0</v>
      </c>
      <c r="EB178" s="11">
        <v>174</v>
      </c>
      <c r="ED178" s="11">
        <f t="shared" si="107"/>
      </c>
      <c r="EE178" s="11" t="str">
        <f t="shared" si="102"/>
        <v>(-)</v>
      </c>
    </row>
    <row r="179" spans="1:135" ht="15.75">
      <c r="A179" s="8" t="str">
        <f t="shared" si="103"/>
        <v>(-)</v>
      </c>
      <c r="B179" s="9"/>
      <c r="C179" s="10"/>
      <c r="D179" s="21">
        <f t="shared" si="108"/>
        <v>0</v>
      </c>
      <c r="E179" s="19"/>
      <c r="F179" s="15">
        <f t="shared" si="109"/>
        <v>0</v>
      </c>
      <c r="G179" s="20" t="e">
        <f t="shared" si="110"/>
        <v>#DIV/0!</v>
      </c>
      <c r="H179" s="19"/>
      <c r="I179" s="15"/>
      <c r="J179" s="15"/>
      <c r="K179" s="15"/>
      <c r="L179" s="15"/>
      <c r="M179" s="15"/>
      <c r="N179" s="15"/>
      <c r="O179" s="15"/>
      <c r="P179" s="55"/>
      <c r="Q179" s="30"/>
      <c r="R179" s="56"/>
      <c r="S179" s="15"/>
      <c r="T179" s="15"/>
      <c r="U179" s="15"/>
      <c r="V179" s="15"/>
      <c r="W179" s="15"/>
      <c r="X179" s="15"/>
      <c r="Y179" s="25">
        <f t="shared" si="111"/>
        <v>16</v>
      </c>
      <c r="AA179" s="18">
        <v>171</v>
      </c>
      <c r="AB179" s="34">
        <f t="shared" si="134"/>
        <v>171</v>
      </c>
      <c r="AC179" s="34" t="str">
        <f t="shared" si="135"/>
        <v>-</v>
      </c>
      <c r="AG179" s="11">
        <f t="shared" si="136"/>
        <v>1</v>
      </c>
      <c r="AH179" s="11">
        <f t="shared" si="137"/>
        <v>1</v>
      </c>
      <c r="AI179" s="11">
        <f t="shared" si="138"/>
        <v>1</v>
      </c>
      <c r="AJ179" s="11">
        <f t="shared" si="139"/>
        <v>1</v>
      </c>
      <c r="AK179" s="11">
        <f t="shared" si="140"/>
        <v>1</v>
      </c>
      <c r="AL179" s="11">
        <f t="shared" si="141"/>
        <v>1</v>
      </c>
      <c r="AM179" s="11">
        <f t="shared" si="142"/>
        <v>1</v>
      </c>
      <c r="AN179" s="11">
        <f t="shared" si="143"/>
        <v>1</v>
      </c>
      <c r="AO179" s="11">
        <f t="shared" si="144"/>
        <v>1</v>
      </c>
      <c r="AP179" s="11">
        <f t="shared" si="145"/>
        <v>1</v>
      </c>
      <c r="AQ179" s="11">
        <f t="shared" si="146"/>
        <v>1</v>
      </c>
      <c r="AR179" s="11">
        <f t="shared" si="147"/>
        <v>1</v>
      </c>
      <c r="AS179" s="11">
        <f t="shared" si="148"/>
        <v>1</v>
      </c>
      <c r="AT179" s="11">
        <f t="shared" si="149"/>
        <v>1</v>
      </c>
      <c r="AU179" s="11">
        <f t="shared" si="150"/>
        <v>1</v>
      </c>
      <c r="AV179" s="11">
        <f t="shared" si="151"/>
        <v>1</v>
      </c>
      <c r="AX179" s="11">
        <f t="shared" si="100"/>
        <v>0</v>
      </c>
      <c r="EB179" s="11">
        <v>175</v>
      </c>
      <c r="ED179" s="11">
        <f t="shared" si="107"/>
      </c>
      <c r="EE179" s="11" t="str">
        <f t="shared" si="102"/>
        <v>(-)</v>
      </c>
    </row>
    <row r="180" spans="1:135" ht="15.75">
      <c r="A180" s="8" t="str">
        <f t="shared" si="103"/>
        <v>(-)</v>
      </c>
      <c r="B180" s="9"/>
      <c r="C180" s="10"/>
      <c r="D180" s="21">
        <f t="shared" si="108"/>
        <v>0</v>
      </c>
      <c r="E180" s="19"/>
      <c r="F180" s="15">
        <f t="shared" si="109"/>
        <v>0</v>
      </c>
      <c r="G180" s="20" t="e">
        <f t="shared" si="110"/>
        <v>#DIV/0!</v>
      </c>
      <c r="H180" s="19"/>
      <c r="I180" s="15"/>
      <c r="J180" s="15"/>
      <c r="K180" s="15"/>
      <c r="L180" s="15"/>
      <c r="M180" s="15"/>
      <c r="N180" s="15"/>
      <c r="O180" s="15"/>
      <c r="P180" s="55"/>
      <c r="Q180" s="30"/>
      <c r="R180" s="56"/>
      <c r="S180" s="15"/>
      <c r="T180" s="15"/>
      <c r="U180" s="15"/>
      <c r="V180" s="15"/>
      <c r="W180" s="15"/>
      <c r="X180" s="15"/>
      <c r="Y180" s="25">
        <f t="shared" si="111"/>
        <v>16</v>
      </c>
      <c r="AA180" s="18">
        <v>172</v>
      </c>
      <c r="AB180" s="34">
        <f t="shared" si="134"/>
        <v>172</v>
      </c>
      <c r="AC180" s="34" t="str">
        <f t="shared" si="135"/>
        <v>-</v>
      </c>
      <c r="AG180" s="11">
        <f t="shared" si="136"/>
        <v>1</v>
      </c>
      <c r="AH180" s="11">
        <f t="shared" si="137"/>
        <v>1</v>
      </c>
      <c r="AI180" s="11">
        <f t="shared" si="138"/>
        <v>1</v>
      </c>
      <c r="AJ180" s="11">
        <f t="shared" si="139"/>
        <v>1</v>
      </c>
      <c r="AK180" s="11">
        <f t="shared" si="140"/>
        <v>1</v>
      </c>
      <c r="AL180" s="11">
        <f t="shared" si="141"/>
        <v>1</v>
      </c>
      <c r="AM180" s="11">
        <f t="shared" si="142"/>
        <v>1</v>
      </c>
      <c r="AN180" s="11">
        <f t="shared" si="143"/>
        <v>1</v>
      </c>
      <c r="AO180" s="11">
        <f t="shared" si="144"/>
        <v>1</v>
      </c>
      <c r="AP180" s="11">
        <f t="shared" si="145"/>
        <v>1</v>
      </c>
      <c r="AQ180" s="11">
        <f t="shared" si="146"/>
        <v>1</v>
      </c>
      <c r="AR180" s="11">
        <f t="shared" si="147"/>
        <v>1</v>
      </c>
      <c r="AS180" s="11">
        <f t="shared" si="148"/>
        <v>1</v>
      </c>
      <c r="AT180" s="11">
        <f t="shared" si="149"/>
        <v>1</v>
      </c>
      <c r="AU180" s="11">
        <f t="shared" si="150"/>
        <v>1</v>
      </c>
      <c r="AV180" s="11">
        <f t="shared" si="151"/>
        <v>1</v>
      </c>
      <c r="AX180" s="11">
        <f t="shared" si="100"/>
        <v>0</v>
      </c>
      <c r="EB180" s="11">
        <v>176</v>
      </c>
      <c r="ED180" s="11">
        <f t="shared" si="107"/>
      </c>
      <c r="EE180" s="11" t="str">
        <f t="shared" si="102"/>
        <v>(-)</v>
      </c>
    </row>
    <row r="181" spans="1:135" ht="15.75">
      <c r="A181" s="8" t="str">
        <f t="shared" si="103"/>
        <v>(-)</v>
      </c>
      <c r="B181" s="9"/>
      <c r="C181" s="10"/>
      <c r="D181" s="21">
        <f t="shared" si="108"/>
        <v>0</v>
      </c>
      <c r="E181" s="19"/>
      <c r="F181" s="15">
        <f t="shared" si="109"/>
        <v>0</v>
      </c>
      <c r="G181" s="20" t="e">
        <f t="shared" si="110"/>
        <v>#DIV/0!</v>
      </c>
      <c r="H181" s="19"/>
      <c r="I181" s="15"/>
      <c r="J181" s="15"/>
      <c r="K181" s="15"/>
      <c r="L181" s="15"/>
      <c r="M181" s="15"/>
      <c r="N181" s="15"/>
      <c r="O181" s="15"/>
      <c r="P181" s="55"/>
      <c r="Q181" s="30"/>
      <c r="R181" s="56"/>
      <c r="S181" s="15"/>
      <c r="T181" s="15"/>
      <c r="U181" s="15"/>
      <c r="V181" s="15"/>
      <c r="W181" s="15"/>
      <c r="X181" s="15"/>
      <c r="Y181" s="25">
        <f t="shared" si="111"/>
        <v>16</v>
      </c>
      <c r="AA181" s="18">
        <v>173</v>
      </c>
      <c r="AB181" s="34">
        <f t="shared" si="134"/>
        <v>173</v>
      </c>
      <c r="AC181" s="34" t="str">
        <f t="shared" si="135"/>
        <v>-</v>
      </c>
      <c r="AG181" s="11">
        <f t="shared" si="136"/>
        <v>1</v>
      </c>
      <c r="AH181" s="11">
        <f t="shared" si="137"/>
        <v>1</v>
      </c>
      <c r="AI181" s="11">
        <f t="shared" si="138"/>
        <v>1</v>
      </c>
      <c r="AJ181" s="11">
        <f t="shared" si="139"/>
        <v>1</v>
      </c>
      <c r="AK181" s="11">
        <f t="shared" si="140"/>
        <v>1</v>
      </c>
      <c r="AL181" s="11">
        <f t="shared" si="141"/>
        <v>1</v>
      </c>
      <c r="AM181" s="11">
        <f t="shared" si="142"/>
        <v>1</v>
      </c>
      <c r="AN181" s="11">
        <f t="shared" si="143"/>
        <v>1</v>
      </c>
      <c r="AO181" s="11">
        <f t="shared" si="144"/>
        <v>1</v>
      </c>
      <c r="AP181" s="11">
        <f t="shared" si="145"/>
        <v>1</v>
      </c>
      <c r="AQ181" s="11">
        <f t="shared" si="146"/>
        <v>1</v>
      </c>
      <c r="AR181" s="11">
        <f t="shared" si="147"/>
        <v>1</v>
      </c>
      <c r="AS181" s="11">
        <f t="shared" si="148"/>
        <v>1</v>
      </c>
      <c r="AT181" s="11">
        <f t="shared" si="149"/>
        <v>1</v>
      </c>
      <c r="AU181" s="11">
        <f t="shared" si="150"/>
        <v>1</v>
      </c>
      <c r="AV181" s="11">
        <f t="shared" si="151"/>
        <v>1</v>
      </c>
      <c r="AX181" s="11">
        <f t="shared" si="100"/>
        <v>0</v>
      </c>
      <c r="EB181" s="11">
        <v>177</v>
      </c>
      <c r="ED181" s="11">
        <f t="shared" si="107"/>
      </c>
      <c r="EE181" s="11" t="str">
        <f t="shared" si="102"/>
        <v>(-)</v>
      </c>
    </row>
    <row r="182" spans="1:135" ht="15.75">
      <c r="A182" s="8" t="str">
        <f t="shared" si="103"/>
        <v>(-)</v>
      </c>
      <c r="B182" s="9"/>
      <c r="C182" s="10"/>
      <c r="D182" s="21">
        <f t="shared" si="108"/>
        <v>0</v>
      </c>
      <c r="E182" s="19"/>
      <c r="F182" s="15">
        <f t="shared" si="109"/>
        <v>0</v>
      </c>
      <c r="G182" s="20" t="e">
        <f t="shared" si="110"/>
        <v>#DIV/0!</v>
      </c>
      <c r="H182" s="19"/>
      <c r="I182" s="15"/>
      <c r="J182" s="15"/>
      <c r="K182" s="15"/>
      <c r="L182" s="15"/>
      <c r="M182" s="15"/>
      <c r="N182" s="15"/>
      <c r="O182" s="15"/>
      <c r="P182" s="55"/>
      <c r="Q182" s="30"/>
      <c r="R182" s="56"/>
      <c r="S182" s="15"/>
      <c r="T182" s="15"/>
      <c r="U182" s="15"/>
      <c r="V182" s="15"/>
      <c r="W182" s="15"/>
      <c r="X182" s="15"/>
      <c r="Y182" s="25">
        <f t="shared" si="111"/>
        <v>16</v>
      </c>
      <c r="AA182" s="18">
        <v>174</v>
      </c>
      <c r="AB182" s="34">
        <f aca="true" t="shared" si="152" ref="AB182:AB187">IF(AND(D182=D181,D182=D180,D182=D179,D182=D178),ROW($A174:$IV174),IF(AND(D182=D181,D182=D180,D182=D179),ROW($A175:$IV175),IF(AND(D182=D181,D182=D180),ROW($A176:$IV176),IF(D182=D181,ROW($A177:$IV177),IF(D182&gt;1,ROW($A178:$IV178),"-")))))</f>
        <v>174</v>
      </c>
      <c r="AC182" s="34" t="str">
        <f aca="true" t="shared" si="153" ref="AC182:AC188">IF(F182&gt;1,ROW($A178:$IV178),"-")</f>
        <v>-</v>
      </c>
      <c r="AG182" s="11">
        <f t="shared" si="136"/>
        <v>1</v>
      </c>
      <c r="AH182" s="11">
        <f t="shared" si="137"/>
        <v>1</v>
      </c>
      <c r="AI182" s="11">
        <f t="shared" si="138"/>
        <v>1</v>
      </c>
      <c r="AJ182" s="11">
        <f t="shared" si="139"/>
        <v>1</v>
      </c>
      <c r="AK182" s="11">
        <f t="shared" si="140"/>
        <v>1</v>
      </c>
      <c r="AL182" s="11">
        <f t="shared" si="141"/>
        <v>1</v>
      </c>
      <c r="AM182" s="11">
        <f t="shared" si="142"/>
        <v>1</v>
      </c>
      <c r="AN182" s="11">
        <f t="shared" si="143"/>
        <v>1</v>
      </c>
      <c r="AO182" s="11">
        <f t="shared" si="144"/>
        <v>1</v>
      </c>
      <c r="AP182" s="11">
        <f t="shared" si="145"/>
        <v>1</v>
      </c>
      <c r="AQ182" s="11">
        <f t="shared" si="146"/>
        <v>1</v>
      </c>
      <c r="AR182" s="11">
        <f t="shared" si="147"/>
        <v>1</v>
      </c>
      <c r="AS182" s="11">
        <f t="shared" si="148"/>
        <v>1</v>
      </c>
      <c r="AT182" s="11">
        <f t="shared" si="149"/>
        <v>1</v>
      </c>
      <c r="AU182" s="11">
        <f t="shared" si="150"/>
        <v>1</v>
      </c>
      <c r="AV182" s="11">
        <f t="shared" si="151"/>
        <v>1</v>
      </c>
      <c r="AX182" s="11">
        <f t="shared" si="100"/>
        <v>0</v>
      </c>
      <c r="EB182" s="11">
        <v>178</v>
      </c>
      <c r="ED182" s="11">
        <f t="shared" si="107"/>
      </c>
      <c r="EE182" s="11" t="str">
        <f t="shared" si="102"/>
        <v>(-)</v>
      </c>
    </row>
    <row r="183" spans="1:135" ht="15.75">
      <c r="A183" s="8" t="str">
        <f t="shared" si="103"/>
        <v>(-)</v>
      </c>
      <c r="B183" s="9"/>
      <c r="C183" s="36"/>
      <c r="D183" s="21">
        <f t="shared" si="108"/>
        <v>0</v>
      </c>
      <c r="E183" s="19"/>
      <c r="F183" s="15">
        <f t="shared" si="109"/>
        <v>0</v>
      </c>
      <c r="G183" s="20" t="e">
        <f t="shared" si="110"/>
        <v>#DIV/0!</v>
      </c>
      <c r="H183" s="19"/>
      <c r="I183" s="15"/>
      <c r="J183" s="15"/>
      <c r="K183" s="15"/>
      <c r="L183" s="15"/>
      <c r="M183" s="15"/>
      <c r="N183" s="15"/>
      <c r="O183" s="15"/>
      <c r="P183" s="55"/>
      <c r="Q183" s="30"/>
      <c r="R183" s="56"/>
      <c r="S183" s="15"/>
      <c r="T183" s="15"/>
      <c r="U183" s="15"/>
      <c r="V183" s="15"/>
      <c r="W183" s="15"/>
      <c r="X183" s="15"/>
      <c r="Y183" s="25">
        <f t="shared" si="111"/>
        <v>16</v>
      </c>
      <c r="AA183" s="18">
        <v>175</v>
      </c>
      <c r="AB183" s="34">
        <f t="shared" si="152"/>
        <v>175</v>
      </c>
      <c r="AC183" s="34" t="str">
        <f t="shared" si="153"/>
        <v>-</v>
      </c>
      <c r="AG183" s="11">
        <f t="shared" si="136"/>
        <v>1</v>
      </c>
      <c r="AH183" s="11">
        <f t="shared" si="137"/>
        <v>1</v>
      </c>
      <c r="AI183" s="11">
        <f t="shared" si="138"/>
        <v>1</v>
      </c>
      <c r="AJ183" s="11">
        <f t="shared" si="139"/>
        <v>1</v>
      </c>
      <c r="AK183" s="11">
        <f t="shared" si="140"/>
        <v>1</v>
      </c>
      <c r="AL183" s="11">
        <f t="shared" si="141"/>
        <v>1</v>
      </c>
      <c r="AM183" s="11">
        <f t="shared" si="142"/>
        <v>1</v>
      </c>
      <c r="AN183" s="11">
        <f t="shared" si="143"/>
        <v>1</v>
      </c>
      <c r="AO183" s="11">
        <f t="shared" si="144"/>
        <v>1</v>
      </c>
      <c r="AP183" s="11">
        <f t="shared" si="145"/>
        <v>1</v>
      </c>
      <c r="AQ183" s="11">
        <f t="shared" si="146"/>
        <v>1</v>
      </c>
      <c r="AR183" s="11">
        <f t="shared" si="147"/>
        <v>1</v>
      </c>
      <c r="AS183" s="11">
        <f t="shared" si="148"/>
        <v>1</v>
      </c>
      <c r="AT183" s="11">
        <f t="shared" si="149"/>
        <v>1</v>
      </c>
      <c r="AU183" s="11">
        <f t="shared" si="150"/>
        <v>1</v>
      </c>
      <c r="AV183" s="11">
        <f t="shared" si="151"/>
        <v>1</v>
      </c>
      <c r="AX183" s="11">
        <f t="shared" si="100"/>
        <v>0</v>
      </c>
      <c r="EB183" s="11">
        <v>179</v>
      </c>
      <c r="ED183" s="11">
        <f t="shared" si="107"/>
      </c>
      <c r="EE183" s="11" t="str">
        <f t="shared" si="102"/>
        <v>(-)</v>
      </c>
    </row>
    <row r="184" spans="1:135" ht="15.75">
      <c r="A184" s="8" t="str">
        <f t="shared" si="103"/>
        <v>(-)</v>
      </c>
      <c r="B184" s="9"/>
      <c r="C184" s="36"/>
      <c r="D184" s="21">
        <f t="shared" si="108"/>
        <v>0</v>
      </c>
      <c r="E184" s="19"/>
      <c r="F184" s="15">
        <f t="shared" si="109"/>
        <v>0</v>
      </c>
      <c r="G184" s="20" t="e">
        <f t="shared" si="110"/>
        <v>#DIV/0!</v>
      </c>
      <c r="H184" s="19"/>
      <c r="I184" s="15"/>
      <c r="J184" s="15"/>
      <c r="K184" s="15"/>
      <c r="L184" s="15"/>
      <c r="M184" s="15"/>
      <c r="N184" s="15"/>
      <c r="O184" s="15"/>
      <c r="P184" s="55"/>
      <c r="Q184" s="30"/>
      <c r="R184" s="56"/>
      <c r="S184" s="15"/>
      <c r="T184" s="15"/>
      <c r="U184" s="15"/>
      <c r="V184" s="15"/>
      <c r="W184" s="15"/>
      <c r="X184" s="15"/>
      <c r="Y184" s="25">
        <f t="shared" si="111"/>
        <v>16</v>
      </c>
      <c r="AA184" s="18">
        <v>176</v>
      </c>
      <c r="AB184" s="34">
        <f t="shared" si="152"/>
        <v>176</v>
      </c>
      <c r="AC184" s="34" t="str">
        <f t="shared" si="153"/>
        <v>-</v>
      </c>
      <c r="AG184" s="11">
        <f t="shared" si="136"/>
        <v>1</v>
      </c>
      <c r="AH184" s="11">
        <f t="shared" si="137"/>
        <v>1</v>
      </c>
      <c r="AI184" s="11">
        <f t="shared" si="138"/>
        <v>1</v>
      </c>
      <c r="AJ184" s="11">
        <f t="shared" si="139"/>
        <v>1</v>
      </c>
      <c r="AK184" s="11">
        <f t="shared" si="140"/>
        <v>1</v>
      </c>
      <c r="AL184" s="11">
        <f t="shared" si="141"/>
        <v>1</v>
      </c>
      <c r="AM184" s="11">
        <f t="shared" si="142"/>
        <v>1</v>
      </c>
      <c r="AN184" s="11">
        <f t="shared" si="143"/>
        <v>1</v>
      </c>
      <c r="AO184" s="11">
        <f t="shared" si="144"/>
        <v>1</v>
      </c>
      <c r="AP184" s="11">
        <f t="shared" si="145"/>
        <v>1</v>
      </c>
      <c r="AQ184" s="11">
        <f t="shared" si="146"/>
        <v>1</v>
      </c>
      <c r="AR184" s="11">
        <f t="shared" si="147"/>
        <v>1</v>
      </c>
      <c r="AS184" s="11">
        <f t="shared" si="148"/>
        <v>1</v>
      </c>
      <c r="AT184" s="11">
        <f t="shared" si="149"/>
        <v>1</v>
      </c>
      <c r="AU184" s="11">
        <f t="shared" si="150"/>
        <v>1</v>
      </c>
      <c r="AV184" s="11">
        <f t="shared" si="151"/>
        <v>1</v>
      </c>
      <c r="AX184" s="11">
        <f t="shared" si="100"/>
        <v>0</v>
      </c>
      <c r="EB184" s="11">
        <v>180</v>
      </c>
      <c r="ED184" s="11">
        <f t="shared" si="107"/>
      </c>
      <c r="EE184" s="11" t="str">
        <f t="shared" si="102"/>
        <v>(-)</v>
      </c>
    </row>
    <row r="185" spans="1:135" ht="15.75">
      <c r="A185" s="8" t="str">
        <f t="shared" si="103"/>
        <v>(-)</v>
      </c>
      <c r="B185" s="9"/>
      <c r="C185" s="36"/>
      <c r="D185" s="21">
        <f t="shared" si="108"/>
        <v>0</v>
      </c>
      <c r="E185" s="19"/>
      <c r="F185" s="15">
        <f t="shared" si="109"/>
        <v>0</v>
      </c>
      <c r="G185" s="20" t="e">
        <f t="shared" si="110"/>
        <v>#DIV/0!</v>
      </c>
      <c r="H185" s="19"/>
      <c r="I185" s="15"/>
      <c r="J185" s="15"/>
      <c r="K185" s="15"/>
      <c r="L185" s="15"/>
      <c r="M185" s="15"/>
      <c r="N185" s="15"/>
      <c r="O185" s="15"/>
      <c r="P185" s="55"/>
      <c r="Q185" s="30"/>
      <c r="R185" s="56"/>
      <c r="S185" s="15"/>
      <c r="T185" s="15"/>
      <c r="U185" s="15"/>
      <c r="V185" s="15"/>
      <c r="W185" s="15"/>
      <c r="X185" s="15"/>
      <c r="Y185" s="25">
        <f t="shared" si="111"/>
        <v>16</v>
      </c>
      <c r="AA185" s="18">
        <v>177</v>
      </c>
      <c r="AB185" s="34">
        <f t="shared" si="152"/>
        <v>177</v>
      </c>
      <c r="AC185" s="34" t="str">
        <f t="shared" si="153"/>
        <v>-</v>
      </c>
      <c r="AG185" s="11">
        <f t="shared" si="136"/>
        <v>1</v>
      </c>
      <c r="AH185" s="11">
        <f t="shared" si="137"/>
        <v>1</v>
      </c>
      <c r="AI185" s="11">
        <f t="shared" si="138"/>
        <v>1</v>
      </c>
      <c r="AJ185" s="11">
        <f t="shared" si="139"/>
        <v>1</v>
      </c>
      <c r="AK185" s="11">
        <f t="shared" si="140"/>
        <v>1</v>
      </c>
      <c r="AL185" s="11">
        <f t="shared" si="141"/>
        <v>1</v>
      </c>
      <c r="AM185" s="11">
        <f t="shared" si="142"/>
        <v>1</v>
      </c>
      <c r="AN185" s="11">
        <f t="shared" si="143"/>
        <v>1</v>
      </c>
      <c r="AO185" s="11">
        <f t="shared" si="144"/>
        <v>1</v>
      </c>
      <c r="AP185" s="11">
        <f t="shared" si="145"/>
        <v>1</v>
      </c>
      <c r="AQ185" s="11">
        <f t="shared" si="146"/>
        <v>1</v>
      </c>
      <c r="AR185" s="11">
        <f t="shared" si="147"/>
        <v>1</v>
      </c>
      <c r="AS185" s="11">
        <f t="shared" si="148"/>
        <v>1</v>
      </c>
      <c r="AT185" s="11">
        <f t="shared" si="149"/>
        <v>1</v>
      </c>
      <c r="AU185" s="11">
        <f t="shared" si="150"/>
        <v>1</v>
      </c>
      <c r="AV185" s="11">
        <f t="shared" si="151"/>
        <v>1</v>
      </c>
      <c r="AX185" s="11">
        <f t="shared" si="100"/>
        <v>0</v>
      </c>
      <c r="EB185" s="11">
        <v>181</v>
      </c>
      <c r="ED185" s="11">
        <f t="shared" si="107"/>
      </c>
      <c r="EE185" s="11" t="str">
        <f t="shared" si="102"/>
        <v>(-)</v>
      </c>
    </row>
    <row r="186" spans="1:135" ht="15.75">
      <c r="A186" s="8" t="str">
        <f t="shared" si="103"/>
        <v>(-)</v>
      </c>
      <c r="B186" s="9"/>
      <c r="C186" s="10"/>
      <c r="D186" s="21">
        <f t="shared" si="108"/>
        <v>0</v>
      </c>
      <c r="E186" s="19"/>
      <c r="F186" s="15">
        <f t="shared" si="109"/>
        <v>0</v>
      </c>
      <c r="G186" s="20" t="e">
        <f t="shared" si="110"/>
        <v>#DIV/0!</v>
      </c>
      <c r="H186" s="19"/>
      <c r="I186" s="15"/>
      <c r="J186" s="15"/>
      <c r="K186" s="15"/>
      <c r="L186" s="15"/>
      <c r="M186" s="15"/>
      <c r="N186" s="15"/>
      <c r="O186" s="15"/>
      <c r="P186" s="55"/>
      <c r="Q186" s="30"/>
      <c r="R186" s="56"/>
      <c r="S186" s="15"/>
      <c r="T186" s="15"/>
      <c r="U186" s="15"/>
      <c r="V186" s="15"/>
      <c r="W186" s="15"/>
      <c r="X186" s="15"/>
      <c r="Y186" s="25">
        <f t="shared" si="111"/>
        <v>16</v>
      </c>
      <c r="AA186" s="18">
        <v>178</v>
      </c>
      <c r="AB186" s="34">
        <f t="shared" si="152"/>
        <v>178</v>
      </c>
      <c r="AC186" s="34" t="str">
        <f t="shared" si="153"/>
        <v>-</v>
      </c>
      <c r="AG186" s="11">
        <f t="shared" si="136"/>
        <v>1</v>
      </c>
      <c r="AH186" s="11">
        <f t="shared" si="137"/>
        <v>1</v>
      </c>
      <c r="AI186" s="11">
        <f t="shared" si="138"/>
        <v>1</v>
      </c>
      <c r="AJ186" s="11">
        <f t="shared" si="139"/>
        <v>1</v>
      </c>
      <c r="AK186" s="11">
        <f t="shared" si="140"/>
        <v>1</v>
      </c>
      <c r="AL186" s="11">
        <f t="shared" si="141"/>
        <v>1</v>
      </c>
      <c r="AM186" s="11">
        <f t="shared" si="142"/>
        <v>1</v>
      </c>
      <c r="AN186" s="11">
        <f t="shared" si="143"/>
        <v>1</v>
      </c>
      <c r="AO186" s="11">
        <f t="shared" si="144"/>
        <v>1</v>
      </c>
      <c r="AP186" s="11">
        <f t="shared" si="145"/>
        <v>1</v>
      </c>
      <c r="AQ186" s="11">
        <f t="shared" si="146"/>
        <v>1</v>
      </c>
      <c r="AR186" s="11">
        <f t="shared" si="147"/>
        <v>1</v>
      </c>
      <c r="AS186" s="11">
        <f t="shared" si="148"/>
        <v>1</v>
      </c>
      <c r="AT186" s="11">
        <f t="shared" si="149"/>
        <v>1</v>
      </c>
      <c r="AU186" s="11">
        <f t="shared" si="150"/>
        <v>1</v>
      </c>
      <c r="AV186" s="11">
        <f t="shared" si="151"/>
        <v>1</v>
      </c>
      <c r="AX186" s="11">
        <f t="shared" si="100"/>
        <v>0</v>
      </c>
      <c r="EB186" s="11">
        <v>182</v>
      </c>
      <c r="ED186" s="11">
        <f t="shared" si="107"/>
      </c>
      <c r="EE186" s="11" t="str">
        <f t="shared" si="102"/>
        <v>(-)</v>
      </c>
    </row>
    <row r="187" spans="1:135" ht="15.75">
      <c r="A187" s="8" t="str">
        <f t="shared" si="103"/>
        <v>(-)</v>
      </c>
      <c r="B187" s="9"/>
      <c r="C187" s="10"/>
      <c r="D187" s="21">
        <f t="shared" si="108"/>
        <v>0</v>
      </c>
      <c r="E187" s="19"/>
      <c r="F187" s="15">
        <f t="shared" si="109"/>
        <v>0</v>
      </c>
      <c r="G187" s="20" t="e">
        <f t="shared" si="110"/>
        <v>#DIV/0!</v>
      </c>
      <c r="H187" s="19"/>
      <c r="I187" s="15"/>
      <c r="J187" s="15"/>
      <c r="K187" s="15"/>
      <c r="L187" s="15"/>
      <c r="M187" s="15"/>
      <c r="N187" s="15"/>
      <c r="O187" s="15"/>
      <c r="P187" s="55"/>
      <c r="Q187" s="30"/>
      <c r="R187" s="56"/>
      <c r="S187" s="15"/>
      <c r="T187" s="15"/>
      <c r="U187" s="15"/>
      <c r="V187" s="15"/>
      <c r="W187" s="15"/>
      <c r="X187" s="15"/>
      <c r="Y187" s="25">
        <f t="shared" si="111"/>
        <v>16</v>
      </c>
      <c r="AA187" s="18">
        <v>179</v>
      </c>
      <c r="AB187" s="34">
        <f t="shared" si="152"/>
        <v>179</v>
      </c>
      <c r="AC187" s="34" t="str">
        <f t="shared" si="153"/>
        <v>-</v>
      </c>
      <c r="AG187" s="11">
        <f t="shared" si="136"/>
        <v>1</v>
      </c>
      <c r="AH187" s="11">
        <f t="shared" si="137"/>
        <v>1</v>
      </c>
      <c r="AI187" s="11">
        <f t="shared" si="138"/>
        <v>1</v>
      </c>
      <c r="AJ187" s="11">
        <f t="shared" si="139"/>
        <v>1</v>
      </c>
      <c r="AK187" s="11">
        <f t="shared" si="140"/>
        <v>1</v>
      </c>
      <c r="AL187" s="11">
        <f t="shared" si="141"/>
        <v>1</v>
      </c>
      <c r="AM187" s="11">
        <f t="shared" si="142"/>
        <v>1</v>
      </c>
      <c r="AN187" s="11">
        <f t="shared" si="143"/>
        <v>1</v>
      </c>
      <c r="AO187" s="11">
        <f t="shared" si="144"/>
        <v>1</v>
      </c>
      <c r="AP187" s="11">
        <f t="shared" si="145"/>
        <v>1</v>
      </c>
      <c r="AQ187" s="11">
        <f t="shared" si="146"/>
        <v>1</v>
      </c>
      <c r="AR187" s="11">
        <f t="shared" si="147"/>
        <v>1</v>
      </c>
      <c r="AS187" s="11">
        <f t="shared" si="148"/>
        <v>1</v>
      </c>
      <c r="AT187" s="11">
        <f t="shared" si="149"/>
        <v>1</v>
      </c>
      <c r="AU187" s="11">
        <f t="shared" si="150"/>
        <v>1</v>
      </c>
      <c r="AV187" s="11">
        <f t="shared" si="151"/>
        <v>1</v>
      </c>
      <c r="AX187" s="11">
        <f t="shared" si="100"/>
        <v>0</v>
      </c>
      <c r="EB187" s="11">
        <v>183</v>
      </c>
      <c r="ED187" s="11">
        <f t="shared" si="107"/>
      </c>
      <c r="EE187" s="11" t="str">
        <f t="shared" si="102"/>
        <v>(-)</v>
      </c>
    </row>
    <row r="188" spans="1:135" ht="15.75">
      <c r="A188" s="8" t="str">
        <f t="shared" si="103"/>
        <v>(-)</v>
      </c>
      <c r="B188" s="9"/>
      <c r="C188" s="10"/>
      <c r="D188" s="21">
        <f t="shared" si="108"/>
        <v>0</v>
      </c>
      <c r="E188" s="19"/>
      <c r="F188" s="15">
        <f t="shared" si="109"/>
        <v>0</v>
      </c>
      <c r="G188" s="20" t="e">
        <f t="shared" si="110"/>
        <v>#DIV/0!</v>
      </c>
      <c r="H188" s="19"/>
      <c r="I188" s="15"/>
      <c r="J188" s="15"/>
      <c r="K188" s="15"/>
      <c r="L188" s="15"/>
      <c r="M188" s="15"/>
      <c r="N188" s="15"/>
      <c r="O188" s="15"/>
      <c r="P188" s="55"/>
      <c r="Q188" s="30"/>
      <c r="R188" s="56"/>
      <c r="S188" s="15"/>
      <c r="T188" s="15"/>
      <c r="U188" s="15"/>
      <c r="V188" s="15"/>
      <c r="W188" s="15"/>
      <c r="X188" s="15"/>
      <c r="Y188" s="25">
        <f t="shared" si="111"/>
        <v>16</v>
      </c>
      <c r="AA188" s="18">
        <v>180</v>
      </c>
      <c r="AB188" s="34">
        <f>IF(AND(D188=D187,D188=D186,D188=D185,D188=D184),ROW(180:180),IF(AND(D188=D187,D188=D186,D188=D185),ROW(181:181),IF(AND(D188=D187,D188=D186),ROW(182:182),IF(D188=D187,ROW(183:183),IF(D188&gt;1,ROW(184:184),"-")))))</f>
        <v>180</v>
      </c>
      <c r="AC188" s="34" t="str">
        <f t="shared" si="153"/>
        <v>-</v>
      </c>
      <c r="AG188" s="11">
        <f t="shared" si="136"/>
        <v>1</v>
      </c>
      <c r="AH188" s="11">
        <f t="shared" si="137"/>
        <v>1</v>
      </c>
      <c r="AI188" s="11">
        <f t="shared" si="138"/>
        <v>1</v>
      </c>
      <c r="AJ188" s="11">
        <f t="shared" si="139"/>
        <v>1</v>
      </c>
      <c r="AK188" s="11">
        <f t="shared" si="140"/>
        <v>1</v>
      </c>
      <c r="AL188" s="11">
        <f t="shared" si="141"/>
        <v>1</v>
      </c>
      <c r="AM188" s="11">
        <f t="shared" si="142"/>
        <v>1</v>
      </c>
      <c r="AN188" s="11">
        <f t="shared" si="143"/>
        <v>1</v>
      </c>
      <c r="AO188" s="11">
        <f t="shared" si="144"/>
        <v>1</v>
      </c>
      <c r="AP188" s="11">
        <f t="shared" si="145"/>
        <v>1</v>
      </c>
      <c r="AQ188" s="11">
        <f t="shared" si="146"/>
        <v>1</v>
      </c>
      <c r="AR188" s="11">
        <f t="shared" si="147"/>
        <v>1</v>
      </c>
      <c r="AS188" s="11">
        <f t="shared" si="148"/>
        <v>1</v>
      </c>
      <c r="AT188" s="11">
        <f t="shared" si="149"/>
        <v>1</v>
      </c>
      <c r="AU188" s="11">
        <f t="shared" si="150"/>
        <v>1</v>
      </c>
      <c r="AV188" s="11">
        <f t="shared" si="151"/>
        <v>1</v>
      </c>
      <c r="AX188" s="11">
        <f t="shared" si="100"/>
        <v>0</v>
      </c>
      <c r="EB188" s="11">
        <v>184</v>
      </c>
      <c r="ED188" s="11">
        <f t="shared" si="107"/>
      </c>
      <c r="EE188" s="11" t="str">
        <f t="shared" si="102"/>
        <v>(-)</v>
      </c>
    </row>
    <row r="189" spans="1:48" ht="15.75">
      <c r="A189" s="8" t="str">
        <f aca="true" t="shared" si="154" ref="A189:A199">IF(AX189&gt;1,AB189&amp;" ("&amp;AA189&amp;")",AB189&amp;" ("&amp;AC189&amp;")")</f>
        <v> ()</v>
      </c>
      <c r="B189" s="9"/>
      <c r="C189" s="10"/>
      <c r="D189" s="21">
        <f t="shared" si="108"/>
        <v>0</v>
      </c>
      <c r="E189" s="19"/>
      <c r="F189" s="15">
        <f t="shared" si="109"/>
        <v>0</v>
      </c>
      <c r="G189" s="20" t="e">
        <f t="shared" si="110"/>
        <v>#DIV/0!</v>
      </c>
      <c r="H189" s="19"/>
      <c r="I189" s="15"/>
      <c r="J189" s="15"/>
      <c r="K189" s="15"/>
      <c r="L189" s="15"/>
      <c r="M189" s="15"/>
      <c r="N189" s="15"/>
      <c r="O189" s="15"/>
      <c r="P189" s="15"/>
      <c r="Q189" s="58"/>
      <c r="R189" s="15"/>
      <c r="S189" s="15"/>
      <c r="T189" s="15"/>
      <c r="U189" s="15"/>
      <c r="V189" s="15"/>
      <c r="W189" s="15"/>
      <c r="X189" s="15"/>
      <c r="Y189" s="25">
        <f t="shared" si="111"/>
        <v>16</v>
      </c>
      <c r="AA189" s="18"/>
      <c r="AB189" s="34"/>
      <c r="AC189" s="34"/>
      <c r="AS189" s="11"/>
      <c r="AT189" s="11"/>
      <c r="AU189" s="11"/>
      <c r="AV189" s="11"/>
    </row>
    <row r="190" spans="1:48" ht="15.75">
      <c r="A190" s="8" t="str">
        <f t="shared" si="154"/>
        <v> ()</v>
      </c>
      <c r="B190" s="9"/>
      <c r="C190" s="10"/>
      <c r="D190" s="21">
        <f t="shared" si="108"/>
        <v>0</v>
      </c>
      <c r="E190" s="19"/>
      <c r="F190" s="15">
        <f t="shared" si="109"/>
        <v>0</v>
      </c>
      <c r="G190" s="20" t="e">
        <f t="shared" si="110"/>
        <v>#DIV/0!</v>
      </c>
      <c r="H190" s="19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25">
        <f t="shared" si="111"/>
        <v>16</v>
      </c>
      <c r="AA190" s="18"/>
      <c r="AB190" s="34"/>
      <c r="AC190" s="34"/>
      <c r="AS190" s="11"/>
      <c r="AT190" s="11"/>
      <c r="AU190" s="11"/>
      <c r="AV190" s="11"/>
    </row>
    <row r="191" spans="1:48" ht="15.75">
      <c r="A191" s="8" t="str">
        <f t="shared" si="154"/>
        <v> ()</v>
      </c>
      <c r="B191" s="9"/>
      <c r="C191" s="10"/>
      <c r="D191" s="21">
        <f t="shared" si="108"/>
        <v>0</v>
      </c>
      <c r="E191" s="19"/>
      <c r="F191" s="15">
        <f t="shared" si="109"/>
        <v>0</v>
      </c>
      <c r="G191" s="20" t="e">
        <f t="shared" si="110"/>
        <v>#DIV/0!</v>
      </c>
      <c r="H191" s="19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25">
        <f t="shared" si="111"/>
        <v>16</v>
      </c>
      <c r="AA191" s="18"/>
      <c r="AB191" s="34"/>
      <c r="AC191" s="34"/>
      <c r="AS191" s="11"/>
      <c r="AT191" s="11"/>
      <c r="AU191" s="11"/>
      <c r="AV191" s="11"/>
    </row>
    <row r="192" spans="1:48" ht="15.75">
      <c r="A192" s="8" t="str">
        <f t="shared" si="154"/>
        <v> ()</v>
      </c>
      <c r="B192" s="9"/>
      <c r="C192" s="36"/>
      <c r="D192" s="21">
        <f t="shared" si="108"/>
        <v>0</v>
      </c>
      <c r="E192" s="19"/>
      <c r="F192" s="15">
        <f t="shared" si="109"/>
        <v>0</v>
      </c>
      <c r="G192" s="20" t="e">
        <f t="shared" si="110"/>
        <v>#DIV/0!</v>
      </c>
      <c r="H192" s="19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25">
        <f t="shared" si="111"/>
        <v>16</v>
      </c>
      <c r="AA192" s="18"/>
      <c r="AB192" s="34"/>
      <c r="AC192" s="34"/>
      <c r="AS192" s="11"/>
      <c r="AT192" s="11"/>
      <c r="AU192" s="11"/>
      <c r="AV192" s="11"/>
    </row>
    <row r="193" spans="1:48" ht="15.75">
      <c r="A193" s="8" t="str">
        <f t="shared" si="154"/>
        <v> ()</v>
      </c>
      <c r="B193" s="9"/>
      <c r="C193" s="10"/>
      <c r="D193" s="21">
        <f t="shared" si="108"/>
        <v>0</v>
      </c>
      <c r="E193" s="19"/>
      <c r="F193" s="15">
        <f t="shared" si="109"/>
        <v>0</v>
      </c>
      <c r="G193" s="20" t="e">
        <f t="shared" si="110"/>
        <v>#DIV/0!</v>
      </c>
      <c r="H193" s="19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25">
        <f t="shared" si="111"/>
        <v>16</v>
      </c>
      <c r="AA193" s="18"/>
      <c r="AB193" s="34"/>
      <c r="AC193" s="34"/>
      <c r="AS193" s="11"/>
      <c r="AT193" s="11"/>
      <c r="AU193" s="11"/>
      <c r="AV193" s="11"/>
    </row>
    <row r="194" spans="1:48" ht="15.75">
      <c r="A194" s="8" t="str">
        <f t="shared" si="154"/>
        <v> ()</v>
      </c>
      <c r="B194" s="9"/>
      <c r="C194" s="10"/>
      <c r="D194" s="21">
        <f t="shared" si="108"/>
        <v>0</v>
      </c>
      <c r="E194" s="19"/>
      <c r="F194" s="15">
        <f t="shared" si="109"/>
        <v>0</v>
      </c>
      <c r="G194" s="20" t="e">
        <f t="shared" si="110"/>
        <v>#DIV/0!</v>
      </c>
      <c r="H194" s="19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25">
        <f t="shared" si="111"/>
        <v>16</v>
      </c>
      <c r="AA194" s="18"/>
      <c r="AB194" s="34"/>
      <c r="AC194" s="34"/>
      <c r="AS194" s="11"/>
      <c r="AT194" s="11"/>
      <c r="AU194" s="11"/>
      <c r="AV194" s="11"/>
    </row>
    <row r="195" spans="1:48" ht="15.75">
      <c r="A195" s="8" t="str">
        <f t="shared" si="154"/>
        <v> ()</v>
      </c>
      <c r="B195" s="9"/>
      <c r="C195" s="10"/>
      <c r="D195" s="21">
        <f t="shared" si="108"/>
        <v>0</v>
      </c>
      <c r="E195" s="19"/>
      <c r="F195" s="15">
        <f t="shared" si="109"/>
        <v>0</v>
      </c>
      <c r="G195" s="20" t="e">
        <f t="shared" si="110"/>
        <v>#DIV/0!</v>
      </c>
      <c r="H195" s="19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25">
        <f t="shared" si="111"/>
        <v>16</v>
      </c>
      <c r="AA195" s="18"/>
      <c r="AB195" s="34"/>
      <c r="AC195" s="34"/>
      <c r="AS195" s="11"/>
      <c r="AT195" s="11"/>
      <c r="AU195" s="11"/>
      <c r="AV195" s="11"/>
    </row>
    <row r="196" spans="1:48" ht="15.75">
      <c r="A196" s="8" t="str">
        <f t="shared" si="154"/>
        <v> ()</v>
      </c>
      <c r="B196" s="9"/>
      <c r="C196" s="10"/>
      <c r="D196" s="21">
        <f t="shared" si="108"/>
        <v>0</v>
      </c>
      <c r="E196" s="19"/>
      <c r="F196" s="15">
        <f t="shared" si="109"/>
        <v>0</v>
      </c>
      <c r="G196" s="20" t="e">
        <f t="shared" si="110"/>
        <v>#DIV/0!</v>
      </c>
      <c r="H196" s="19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25">
        <f t="shared" si="111"/>
        <v>16</v>
      </c>
      <c r="AA196" s="18"/>
      <c r="AB196" s="34"/>
      <c r="AC196" s="34"/>
      <c r="AS196" s="11"/>
      <c r="AT196" s="11"/>
      <c r="AU196" s="11"/>
      <c r="AV196" s="11"/>
    </row>
    <row r="197" spans="1:48" ht="15.75">
      <c r="A197" s="8" t="str">
        <f t="shared" si="154"/>
        <v> ()</v>
      </c>
      <c r="B197" s="9"/>
      <c r="C197" s="10"/>
      <c r="D197" s="21">
        <f t="shared" si="108"/>
        <v>0</v>
      </c>
      <c r="E197" s="19"/>
      <c r="F197" s="15">
        <f t="shared" si="109"/>
        <v>0</v>
      </c>
      <c r="G197" s="20" t="e">
        <f>SUM((D197)/(F197*2))</f>
        <v>#DIV/0!</v>
      </c>
      <c r="H197" s="19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25">
        <f t="shared" si="111"/>
        <v>16</v>
      </c>
      <c r="AA197" s="18"/>
      <c r="AB197" s="34"/>
      <c r="AC197" s="34"/>
      <c r="AS197" s="11"/>
      <c r="AT197" s="11"/>
      <c r="AU197" s="11"/>
      <c r="AV197" s="11"/>
    </row>
    <row r="198" spans="1:48" ht="15.75">
      <c r="A198" s="8" t="str">
        <f t="shared" si="154"/>
        <v> ()</v>
      </c>
      <c r="B198" s="9"/>
      <c r="C198" s="10"/>
      <c r="D198" s="21">
        <f t="shared" si="108"/>
        <v>0</v>
      </c>
      <c r="E198" s="19"/>
      <c r="F198" s="15">
        <f t="shared" si="109"/>
        <v>0</v>
      </c>
      <c r="G198" s="20" t="e">
        <f>SUM((D198)/(F198*2))</f>
        <v>#DIV/0!</v>
      </c>
      <c r="H198" s="19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25">
        <f t="shared" si="111"/>
        <v>16</v>
      </c>
      <c r="AA198" s="18"/>
      <c r="AB198" s="34"/>
      <c r="AC198" s="34"/>
      <c r="AS198" s="11"/>
      <c r="AT198" s="11"/>
      <c r="AU198" s="11"/>
      <c r="AV198" s="11"/>
    </row>
    <row r="199" spans="1:48" ht="15.75">
      <c r="A199" s="8" t="str">
        <f t="shared" si="154"/>
        <v> ()</v>
      </c>
      <c r="B199" s="9"/>
      <c r="C199" s="10"/>
      <c r="D199" s="21">
        <f t="shared" si="108"/>
        <v>0</v>
      </c>
      <c r="E199" s="19"/>
      <c r="F199" s="15">
        <f t="shared" si="109"/>
        <v>0</v>
      </c>
      <c r="G199" s="20" t="e">
        <f>SUM((D199)/(F199*2))</f>
        <v>#DIV/0!</v>
      </c>
      <c r="H199" s="19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25">
        <f t="shared" si="111"/>
        <v>16</v>
      </c>
      <c r="AA199" s="33"/>
      <c r="AB199" s="34"/>
      <c r="AC199" s="34"/>
      <c r="AS199" s="11"/>
      <c r="AT199" s="11"/>
      <c r="AU199" s="11"/>
      <c r="AV199" s="11"/>
    </row>
    <row r="200" spans="1:28" ht="14.25">
      <c r="A200" s="8"/>
      <c r="AB200" s="18"/>
    </row>
    <row r="201" spans="1:28" ht="14.25">
      <c r="A201" s="8"/>
      <c r="AB201" s="18"/>
    </row>
    <row r="202" spans="1:28" ht="14.25">
      <c r="A202" s="8"/>
      <c r="AB202" s="18"/>
    </row>
    <row r="203" spans="1:28" ht="14.25">
      <c r="A203" s="8"/>
      <c r="AB203" s="18"/>
    </row>
    <row r="204" spans="1:28" ht="14.25">
      <c r="A204" s="8"/>
      <c r="AB204" s="18"/>
    </row>
    <row r="205" ht="14.25">
      <c r="A205" s="8"/>
    </row>
    <row r="206" ht="14.25">
      <c r="A206" s="8"/>
    </row>
    <row r="207" ht="14.25">
      <c r="A207" s="8"/>
    </row>
    <row r="208" ht="14.25">
      <c r="A208" s="8"/>
    </row>
    <row r="209" ht="14.25">
      <c r="A209" s="8"/>
    </row>
    <row r="210" ht="14.25">
      <c r="A210" s="8"/>
    </row>
    <row r="211" ht="14.25">
      <c r="A211" s="8"/>
    </row>
    <row r="212" ht="14.25">
      <c r="A212" s="8"/>
    </row>
  </sheetData>
  <conditionalFormatting sqref="J5:X5">
    <cfRule type="expression" priority="1" dxfId="0" stopIfTrue="1">
      <formula>"max(J5:X5)"</formula>
    </cfRule>
  </conditionalFormatting>
  <printOptions/>
  <pageMargins left="0" right="0" top="0" bottom="0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EE49"/>
  <sheetViews>
    <sheetView workbookViewId="0" topLeftCell="A1">
      <pane xSplit="4" topLeftCell="U1" activePane="topRight" state="frozen"/>
      <selection pane="topLeft" activeCell="A19" sqref="A19"/>
      <selection pane="topRight" activeCell="B5" sqref="B5:AA20"/>
    </sheetView>
  </sheetViews>
  <sheetFormatPr defaultColWidth="9.140625" defaultRowHeight="12.75"/>
  <cols>
    <col min="1" max="1" width="6.7109375" style="0" customWidth="1"/>
    <col min="2" max="2" width="21.140625" style="0" customWidth="1"/>
    <col min="3" max="3" width="14.28125" style="0" customWidth="1"/>
    <col min="4" max="4" width="8.7109375" style="0" customWidth="1"/>
    <col min="5" max="5" width="2.7109375" style="0" customWidth="1"/>
    <col min="6" max="6" width="5.421875" style="0" customWidth="1"/>
    <col min="7" max="7" width="7.7109375" style="0" customWidth="1"/>
    <col min="8" max="8" width="2.7109375" style="0" customWidth="1"/>
    <col min="9" max="10" width="4.421875" style="0" bestFit="1" customWidth="1"/>
    <col min="11" max="13" width="5.7109375" style="0" bestFit="1" customWidth="1"/>
    <col min="14" max="20" width="4.421875" style="0" bestFit="1" customWidth="1"/>
    <col min="21" max="22" width="5.7109375" style="0" bestFit="1" customWidth="1"/>
    <col min="23" max="24" width="4.421875" style="0" bestFit="1" customWidth="1"/>
    <col min="27" max="28" width="4.7109375" style="11" customWidth="1"/>
    <col min="29" max="31" width="4.7109375" style="0" customWidth="1"/>
    <col min="32" max="32" width="4.7109375" style="11" customWidth="1"/>
    <col min="33" max="50" width="4.7109375" style="0" customWidth="1"/>
    <col min="132" max="135" width="5.7109375" style="11" customWidth="1"/>
  </cols>
  <sheetData>
    <row r="1" spans="1:3" ht="15.75">
      <c r="A1" s="1"/>
      <c r="B1" s="2" t="s">
        <v>20</v>
      </c>
      <c r="C1" s="3"/>
    </row>
    <row r="2" spans="1:3" ht="14.25">
      <c r="A2" s="1"/>
      <c r="B2" s="4"/>
      <c r="C2" s="23" t="s">
        <v>21</v>
      </c>
    </row>
    <row r="3" spans="1:25" ht="12.75">
      <c r="A3" s="1"/>
      <c r="B3" s="6">
        <v>40292</v>
      </c>
      <c r="C3" s="3"/>
      <c r="D3" s="11"/>
      <c r="E3" s="11"/>
      <c r="F3" s="11"/>
      <c r="G3" s="11"/>
      <c r="H3" s="11"/>
      <c r="I3" s="32">
        <f aca="true" t="shared" si="0" ref="I3:X3">IF(SUM(I5:I405)&gt;100,1,"")</f>
        <v>1</v>
      </c>
      <c r="J3" s="32">
        <f t="shared" si="0"/>
        <v>1</v>
      </c>
      <c r="K3" s="32">
        <f t="shared" si="0"/>
        <v>1</v>
      </c>
      <c r="L3" s="32">
        <f t="shared" si="0"/>
        <v>1</v>
      </c>
      <c r="M3" s="32">
        <f t="shared" si="0"/>
        <v>1</v>
      </c>
      <c r="N3" s="32">
        <f t="shared" si="0"/>
        <v>1</v>
      </c>
      <c r="O3" s="32">
        <f t="shared" si="0"/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  <c r="W3" s="32">
        <f t="shared" si="0"/>
        <v>1</v>
      </c>
      <c r="X3" s="32">
        <f t="shared" si="0"/>
        <v>1</v>
      </c>
      <c r="Y3" s="11"/>
    </row>
    <row r="4" spans="1:24" ht="90.75" customHeight="1">
      <c r="A4" s="5" t="s">
        <v>0</v>
      </c>
      <c r="B4" s="7" t="s">
        <v>1</v>
      </c>
      <c r="C4" s="7" t="s">
        <v>2</v>
      </c>
      <c r="D4" s="22" t="s">
        <v>8</v>
      </c>
      <c r="E4" s="13"/>
      <c r="F4" s="13" t="s">
        <v>18</v>
      </c>
      <c r="G4" s="13" t="s">
        <v>186</v>
      </c>
      <c r="H4" s="13"/>
      <c r="I4" s="12" t="s">
        <v>3</v>
      </c>
      <c r="J4" s="12" t="s">
        <v>4</v>
      </c>
      <c r="K4" s="14" t="s">
        <v>5</v>
      </c>
      <c r="L4" s="14" t="s">
        <v>6</v>
      </c>
      <c r="M4" s="14" t="s">
        <v>14</v>
      </c>
      <c r="N4" s="12" t="s">
        <v>7</v>
      </c>
      <c r="O4" s="12" t="s">
        <v>9</v>
      </c>
      <c r="P4" s="12" t="s">
        <v>153</v>
      </c>
      <c r="Q4" s="12" t="s">
        <v>10</v>
      </c>
      <c r="R4" s="12" t="s">
        <v>11</v>
      </c>
      <c r="S4" s="12" t="s">
        <v>12</v>
      </c>
      <c r="T4" s="12" t="s">
        <v>13</v>
      </c>
      <c r="U4" s="14" t="s">
        <v>200</v>
      </c>
      <c r="V4" s="14" t="s">
        <v>15</v>
      </c>
      <c r="W4" s="12" t="s">
        <v>16</v>
      </c>
      <c r="X4" s="12" t="s">
        <v>17</v>
      </c>
    </row>
    <row r="5" spans="1:135" ht="15.75">
      <c r="A5" s="8" t="str">
        <f>ED5&amp;EE5</f>
        <v>1(1)</v>
      </c>
      <c r="B5" s="9" t="s">
        <v>111</v>
      </c>
      <c r="C5" s="10" t="s">
        <v>139</v>
      </c>
      <c r="D5" s="21">
        <f aca="true" t="shared" si="1" ref="D5:D20">SUM(I5:X5)</f>
        <v>2729</v>
      </c>
      <c r="E5" s="19"/>
      <c r="F5" s="15">
        <f aca="true" t="shared" si="2" ref="F5:F20">COUNT(I5:X5)</f>
        <v>13</v>
      </c>
      <c r="G5" s="20">
        <f aca="true" t="shared" si="3" ref="G5:G20">SUM((D5)/(F5*2))</f>
        <v>104.96153846153847</v>
      </c>
      <c r="H5" s="19"/>
      <c r="I5" s="15">
        <v>219</v>
      </c>
      <c r="J5" s="15">
        <v>242</v>
      </c>
      <c r="K5" s="15">
        <v>147</v>
      </c>
      <c r="L5" s="15">
        <v>166</v>
      </c>
      <c r="M5" s="15"/>
      <c r="N5" s="15"/>
      <c r="O5" s="15">
        <v>159</v>
      </c>
      <c r="P5" s="15">
        <v>181</v>
      </c>
      <c r="Q5" s="15">
        <v>192</v>
      </c>
      <c r="R5" s="15">
        <v>231</v>
      </c>
      <c r="S5" s="15">
        <v>236</v>
      </c>
      <c r="T5" s="15">
        <v>226</v>
      </c>
      <c r="U5" s="15"/>
      <c r="V5" s="15">
        <v>302</v>
      </c>
      <c r="W5" s="15">
        <v>239</v>
      </c>
      <c r="X5" s="15">
        <v>189</v>
      </c>
      <c r="AA5" s="18">
        <v>1</v>
      </c>
      <c r="AB5" s="34">
        <f>IF(D5&gt;1,ROW(1:1),"-")</f>
        <v>1</v>
      </c>
      <c r="AC5" s="34">
        <f aca="true" t="shared" si="4" ref="AC5:AC14">IF(F5&gt;1,ROW($A1:$IV1),"-")</f>
        <v>1</v>
      </c>
      <c r="AG5" s="62">
        <f aca="true" t="shared" si="5" ref="AG5:AG16">COUNT($I$3,I5,H5)</f>
        <v>2</v>
      </c>
      <c r="AH5" s="11">
        <f aca="true" t="shared" si="6" ref="AH5:AH16">COUNT($J$3,J5,I5)</f>
        <v>3</v>
      </c>
      <c r="AI5" s="11">
        <f aca="true" t="shared" si="7" ref="AI5:AI16">COUNT($K$3,K5,J5)</f>
        <v>3</v>
      </c>
      <c r="AJ5" s="11">
        <f aca="true" t="shared" si="8" ref="AJ5:AJ16">COUNT($L$3,L5,K5)</f>
        <v>3</v>
      </c>
      <c r="AK5" s="11">
        <f aca="true" t="shared" si="9" ref="AK5:AK16">COUNT($M$3,M5,L5)</f>
        <v>2</v>
      </c>
      <c r="AL5" s="11">
        <f aca="true" t="shared" si="10" ref="AL5:AL16">COUNT($N$3,N5,M5)</f>
        <v>1</v>
      </c>
      <c r="AM5" s="11">
        <f aca="true" t="shared" si="11" ref="AM5:AM16">COUNT($O$3,O5,N5)</f>
        <v>2</v>
      </c>
      <c r="AN5" s="11">
        <f aca="true" t="shared" si="12" ref="AN5:AN16">COUNT($P$3,P5,O5)</f>
        <v>3</v>
      </c>
      <c r="AO5" s="11">
        <f aca="true" t="shared" si="13" ref="AO5:AO16">COUNT($Q$3,Q5,P5)</f>
        <v>3</v>
      </c>
      <c r="AP5" s="11">
        <f aca="true" t="shared" si="14" ref="AP5:AP16">COUNT($R$3,R5,Q5)</f>
        <v>3</v>
      </c>
      <c r="AQ5" s="11">
        <f aca="true" t="shared" si="15" ref="AQ5:AQ16">COUNT($S$3,S5,R5)</f>
        <v>3</v>
      </c>
      <c r="AR5" s="11">
        <f aca="true" t="shared" si="16" ref="AR5:AR16">COUNT($T$3,T5,S5)</f>
        <v>3</v>
      </c>
      <c r="AS5" s="11">
        <f aca="true" t="shared" si="17" ref="AS5:AS16">COUNT($U$3,U5,T5)</f>
        <v>2</v>
      </c>
      <c r="AT5" s="11">
        <f aca="true" t="shared" si="18" ref="AT5:AT16">COUNT($V$3,V5,U5)</f>
        <v>2</v>
      </c>
      <c r="AU5" s="11">
        <f aca="true" t="shared" si="19" ref="AU5:AU16">COUNT($W$3,W5,V5)</f>
        <v>3</v>
      </c>
      <c r="AV5" s="11">
        <f aca="true" t="shared" si="20" ref="AV5:AV20">COUNT($X$3,X5,W5)</f>
        <v>3</v>
      </c>
      <c r="AW5" s="11">
        <f aca="true" t="shared" si="21" ref="AW5:AW20">COUNT($X$3,Y5,X5)</f>
        <v>2</v>
      </c>
      <c r="AX5" s="11">
        <f>COUNTIF(AF5:AW5,"&gt;1")</f>
        <v>16</v>
      </c>
      <c r="EB5" s="11">
        <v>1</v>
      </c>
      <c r="ED5" s="11">
        <f>IF(AX5&gt;=1,AB5,"")</f>
        <v>1</v>
      </c>
      <c r="EE5" s="11" t="str">
        <f>IF(AX5&gt;1,"("&amp;AA5&amp;")","("&amp;AC5&amp;")")</f>
        <v>(1)</v>
      </c>
    </row>
    <row r="6" spans="1:135" ht="15.75">
      <c r="A6" s="8" t="str">
        <f aca="true" t="shared" si="22" ref="A6:A19">ED6&amp;EE6</f>
        <v>2(2)</v>
      </c>
      <c r="B6" s="9" t="s">
        <v>169</v>
      </c>
      <c r="C6" s="10" t="s">
        <v>50</v>
      </c>
      <c r="D6" s="21">
        <f t="shared" si="1"/>
        <v>776</v>
      </c>
      <c r="E6" s="19"/>
      <c r="F6" s="15">
        <f t="shared" si="2"/>
        <v>6</v>
      </c>
      <c r="G6" s="20">
        <f t="shared" si="3"/>
        <v>64.66666666666667</v>
      </c>
      <c r="H6" s="19"/>
      <c r="I6" s="15">
        <v>167</v>
      </c>
      <c r="J6" s="15"/>
      <c r="K6" s="15">
        <v>108</v>
      </c>
      <c r="L6" s="15"/>
      <c r="M6" s="15">
        <v>199</v>
      </c>
      <c r="N6" s="15"/>
      <c r="O6" s="15">
        <v>44</v>
      </c>
      <c r="P6" s="15"/>
      <c r="Q6" s="15">
        <v>84</v>
      </c>
      <c r="R6" s="15"/>
      <c r="S6" s="15"/>
      <c r="T6" s="15"/>
      <c r="U6" s="15">
        <v>174</v>
      </c>
      <c r="V6" s="15"/>
      <c r="W6" s="15"/>
      <c r="X6" s="15"/>
      <c r="AA6" s="18">
        <v>2</v>
      </c>
      <c r="AB6" s="34">
        <f>IF(D6=D5,ROW(1:1),IF(D6&gt;1,ROW(2:2),"-"))</f>
        <v>2</v>
      </c>
      <c r="AC6" s="34">
        <f t="shared" si="4"/>
        <v>2</v>
      </c>
      <c r="AG6" s="62">
        <f t="shared" si="5"/>
        <v>2</v>
      </c>
      <c r="AH6" s="11">
        <f t="shared" si="6"/>
        <v>2</v>
      </c>
      <c r="AI6" s="11">
        <f t="shared" si="7"/>
        <v>2</v>
      </c>
      <c r="AJ6" s="11">
        <f t="shared" si="8"/>
        <v>2</v>
      </c>
      <c r="AK6" s="11">
        <f t="shared" si="9"/>
        <v>2</v>
      </c>
      <c r="AL6" s="11">
        <f t="shared" si="10"/>
        <v>2</v>
      </c>
      <c r="AM6" s="11">
        <f t="shared" si="11"/>
        <v>2</v>
      </c>
      <c r="AN6" s="11">
        <f t="shared" si="12"/>
        <v>2</v>
      </c>
      <c r="AO6" s="11">
        <f t="shared" si="13"/>
        <v>2</v>
      </c>
      <c r="AP6" s="11">
        <f t="shared" si="14"/>
        <v>2</v>
      </c>
      <c r="AQ6" s="11">
        <f t="shared" si="15"/>
        <v>1</v>
      </c>
      <c r="AR6" s="11">
        <f t="shared" si="16"/>
        <v>1</v>
      </c>
      <c r="AS6" s="11">
        <f t="shared" si="17"/>
        <v>2</v>
      </c>
      <c r="AT6" s="11">
        <f t="shared" si="18"/>
        <v>2</v>
      </c>
      <c r="AU6" s="11">
        <f t="shared" si="19"/>
        <v>1</v>
      </c>
      <c r="AV6" s="11">
        <f t="shared" si="20"/>
        <v>1</v>
      </c>
      <c r="AW6" s="11">
        <f t="shared" si="21"/>
        <v>1</v>
      </c>
      <c r="AX6" s="11">
        <f aca="true" t="shared" si="23" ref="AX6:AX20">COUNTIF(AF6:AW6,"&gt;1")</f>
        <v>12</v>
      </c>
      <c r="EB6" s="11">
        <v>2</v>
      </c>
      <c r="ED6" s="11">
        <f aca="true" t="shared" si="24" ref="ED6:ED19">IF(AX6&gt;=1,AB6,"")</f>
        <v>2</v>
      </c>
      <c r="EE6" s="11" t="str">
        <f aca="true" t="shared" si="25" ref="EE6:EE19">IF(AX6&gt;1,"("&amp;AA6&amp;")","("&amp;AC6&amp;")")</f>
        <v>(2)</v>
      </c>
    </row>
    <row r="7" spans="1:135" ht="15.75">
      <c r="A7" s="8" t="str">
        <f t="shared" si="22"/>
        <v>3(3)</v>
      </c>
      <c r="B7" s="9" t="s">
        <v>168</v>
      </c>
      <c r="C7" s="10" t="s">
        <v>182</v>
      </c>
      <c r="D7" s="21">
        <f t="shared" si="1"/>
        <v>333</v>
      </c>
      <c r="E7" s="19"/>
      <c r="F7" s="15">
        <f t="shared" si="2"/>
        <v>3</v>
      </c>
      <c r="G7" s="20">
        <f t="shared" si="3"/>
        <v>55.5</v>
      </c>
      <c r="H7" s="19"/>
      <c r="I7" s="15"/>
      <c r="J7" s="15">
        <v>145</v>
      </c>
      <c r="K7" s="15"/>
      <c r="L7" s="15"/>
      <c r="M7" s="15"/>
      <c r="N7" s="15"/>
      <c r="O7" s="15"/>
      <c r="P7" s="15">
        <v>94</v>
      </c>
      <c r="Q7" s="15"/>
      <c r="R7" s="15"/>
      <c r="S7" s="15"/>
      <c r="T7" s="15"/>
      <c r="U7" s="15"/>
      <c r="V7" s="15">
        <v>94</v>
      </c>
      <c r="W7" s="15"/>
      <c r="X7" s="15"/>
      <c r="AA7" s="18">
        <v>3</v>
      </c>
      <c r="AB7" s="34">
        <f>IF(AND(D7=D6,D7=D5),ROW(1:1),IF(D7=D6,ROW(2:2),IF(D7&gt;1,ROW(3:3),"-")))</f>
        <v>3</v>
      </c>
      <c r="AC7" s="34">
        <f t="shared" si="4"/>
        <v>3</v>
      </c>
      <c r="AG7" s="62">
        <f t="shared" si="5"/>
        <v>1</v>
      </c>
      <c r="AH7" s="11">
        <f t="shared" si="6"/>
        <v>2</v>
      </c>
      <c r="AI7" s="11">
        <f t="shared" si="7"/>
        <v>2</v>
      </c>
      <c r="AJ7" s="11">
        <f t="shared" si="8"/>
        <v>1</v>
      </c>
      <c r="AK7" s="11">
        <f t="shared" si="9"/>
        <v>1</v>
      </c>
      <c r="AL7" s="11">
        <f t="shared" si="10"/>
        <v>1</v>
      </c>
      <c r="AM7" s="11">
        <f t="shared" si="11"/>
        <v>1</v>
      </c>
      <c r="AN7" s="11">
        <f t="shared" si="12"/>
        <v>2</v>
      </c>
      <c r="AO7" s="11">
        <f t="shared" si="13"/>
        <v>2</v>
      </c>
      <c r="AP7" s="11">
        <f t="shared" si="14"/>
        <v>1</v>
      </c>
      <c r="AQ7" s="11">
        <f t="shared" si="15"/>
        <v>1</v>
      </c>
      <c r="AR7" s="11">
        <f t="shared" si="16"/>
        <v>1</v>
      </c>
      <c r="AS7" s="11">
        <f t="shared" si="17"/>
        <v>1</v>
      </c>
      <c r="AT7" s="11">
        <f t="shared" si="18"/>
        <v>2</v>
      </c>
      <c r="AU7" s="11">
        <f t="shared" si="19"/>
        <v>2</v>
      </c>
      <c r="AV7" s="11">
        <f t="shared" si="20"/>
        <v>1</v>
      </c>
      <c r="AW7" s="11">
        <f t="shared" si="21"/>
        <v>1</v>
      </c>
      <c r="AX7" s="11">
        <f t="shared" si="23"/>
        <v>6</v>
      </c>
      <c r="EB7" s="11">
        <v>3</v>
      </c>
      <c r="ED7" s="11">
        <f t="shared" si="24"/>
        <v>3</v>
      </c>
      <c r="EE7" s="11" t="str">
        <f t="shared" si="25"/>
        <v>(3)</v>
      </c>
    </row>
    <row r="8" spans="1:135" ht="15.75">
      <c r="A8" s="8" t="str">
        <f t="shared" si="22"/>
        <v>4(4)</v>
      </c>
      <c r="B8" s="9" t="s">
        <v>138</v>
      </c>
      <c r="C8" s="10" t="s">
        <v>139</v>
      </c>
      <c r="D8" s="21">
        <f t="shared" si="1"/>
        <v>275</v>
      </c>
      <c r="E8" s="19"/>
      <c r="F8" s="15">
        <f t="shared" si="2"/>
        <v>2</v>
      </c>
      <c r="G8" s="20">
        <f t="shared" si="3"/>
        <v>68.75</v>
      </c>
      <c r="H8" s="19"/>
      <c r="I8" s="15"/>
      <c r="J8" s="15"/>
      <c r="K8" s="15"/>
      <c r="L8" s="15"/>
      <c r="M8" s="15"/>
      <c r="N8" s="15"/>
      <c r="O8" s="15">
        <v>139</v>
      </c>
      <c r="P8" s="15">
        <v>136</v>
      </c>
      <c r="Q8" s="15"/>
      <c r="R8" s="15"/>
      <c r="S8" s="15"/>
      <c r="T8" s="15"/>
      <c r="U8" s="15"/>
      <c r="V8" s="15"/>
      <c r="W8" s="15"/>
      <c r="X8" s="15"/>
      <c r="AA8" s="18">
        <v>4</v>
      </c>
      <c r="AB8" s="34">
        <f>IF(AND(D8=D7,D8=D6,D8=D5),ROW(1:1),IF(AND(D8=D7,D8=D6),ROW(2:2),IF(D8=D7,ROW(3:3),IF(D8&gt;1,ROW(4:4),"-"))))</f>
        <v>4</v>
      </c>
      <c r="AC8" s="34">
        <f t="shared" si="4"/>
        <v>4</v>
      </c>
      <c r="AG8" s="62">
        <f t="shared" si="5"/>
        <v>1</v>
      </c>
      <c r="AH8" s="11">
        <f t="shared" si="6"/>
        <v>1</v>
      </c>
      <c r="AI8" s="11">
        <f t="shared" si="7"/>
        <v>1</v>
      </c>
      <c r="AJ8" s="11">
        <f t="shared" si="8"/>
        <v>1</v>
      </c>
      <c r="AK8" s="11">
        <f t="shared" si="9"/>
        <v>1</v>
      </c>
      <c r="AL8" s="11">
        <f t="shared" si="10"/>
        <v>1</v>
      </c>
      <c r="AM8" s="11">
        <f t="shared" si="11"/>
        <v>2</v>
      </c>
      <c r="AN8" s="11">
        <f t="shared" si="12"/>
        <v>3</v>
      </c>
      <c r="AO8" s="11">
        <f t="shared" si="13"/>
        <v>2</v>
      </c>
      <c r="AP8" s="11">
        <f t="shared" si="14"/>
        <v>1</v>
      </c>
      <c r="AQ8" s="11">
        <f t="shared" si="15"/>
        <v>1</v>
      </c>
      <c r="AR8" s="11">
        <f t="shared" si="16"/>
        <v>1</v>
      </c>
      <c r="AS8" s="11">
        <f t="shared" si="17"/>
        <v>1</v>
      </c>
      <c r="AT8" s="11">
        <f t="shared" si="18"/>
        <v>1</v>
      </c>
      <c r="AU8" s="11">
        <f t="shared" si="19"/>
        <v>1</v>
      </c>
      <c r="AV8" s="11">
        <f t="shared" si="20"/>
        <v>1</v>
      </c>
      <c r="AW8" s="11">
        <f t="shared" si="21"/>
        <v>1</v>
      </c>
      <c r="AX8" s="11">
        <f t="shared" si="23"/>
        <v>3</v>
      </c>
      <c r="EB8" s="11">
        <v>4</v>
      </c>
      <c r="ED8" s="11">
        <f t="shared" si="24"/>
        <v>4</v>
      </c>
      <c r="EE8" s="11" t="str">
        <f t="shared" si="25"/>
        <v>(4)</v>
      </c>
    </row>
    <row r="9" spans="1:135" ht="15.75">
      <c r="A9" s="8" t="str">
        <f t="shared" si="22"/>
        <v>5(8)</v>
      </c>
      <c r="B9" s="9" t="s">
        <v>263</v>
      </c>
      <c r="C9" s="10" t="s">
        <v>258</v>
      </c>
      <c r="D9" s="21">
        <f t="shared" si="1"/>
        <v>223</v>
      </c>
      <c r="E9" s="19"/>
      <c r="F9" s="15">
        <f t="shared" si="2"/>
        <v>3</v>
      </c>
      <c r="G9" s="20">
        <f t="shared" si="3"/>
        <v>37.166666666666664</v>
      </c>
      <c r="H9" s="1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>
        <v>83</v>
      </c>
      <c r="U9" s="15"/>
      <c r="V9" s="15"/>
      <c r="W9" s="15">
        <v>44</v>
      </c>
      <c r="X9" s="15">
        <v>96</v>
      </c>
      <c r="AA9" s="18">
        <v>8</v>
      </c>
      <c r="AB9" s="34">
        <f>IF(AND(D9=D8,D9=D7,D9=D6,D9=D5),ROW(1:1),IF(AND(D9=D8,D9=D7,D9=D6),ROW(2:2),IF(AND(D9=D8,D9=D7),ROW(3:3),IF(D9=D8,ROW(4:4),IF(D9&gt;1,ROW(5:5),"-")))))</f>
        <v>5</v>
      </c>
      <c r="AC9" s="34">
        <f t="shared" si="4"/>
        <v>5</v>
      </c>
      <c r="AG9" s="62">
        <f t="shared" si="5"/>
        <v>1</v>
      </c>
      <c r="AH9" s="11">
        <f t="shared" si="6"/>
        <v>1</v>
      </c>
      <c r="AI9" s="11">
        <f t="shared" si="7"/>
        <v>1</v>
      </c>
      <c r="AJ9" s="11">
        <f t="shared" si="8"/>
        <v>1</v>
      </c>
      <c r="AK9" s="11">
        <f t="shared" si="9"/>
        <v>1</v>
      </c>
      <c r="AL9" s="11">
        <f t="shared" si="10"/>
        <v>1</v>
      </c>
      <c r="AM9" s="11">
        <f t="shared" si="11"/>
        <v>1</v>
      </c>
      <c r="AN9" s="11">
        <f t="shared" si="12"/>
        <v>1</v>
      </c>
      <c r="AO9" s="11">
        <f t="shared" si="13"/>
        <v>1</v>
      </c>
      <c r="AP9" s="11">
        <f t="shared" si="14"/>
        <v>1</v>
      </c>
      <c r="AQ9" s="11">
        <f t="shared" si="15"/>
        <v>1</v>
      </c>
      <c r="AR9" s="11">
        <f t="shared" si="16"/>
        <v>2</v>
      </c>
      <c r="AS9" s="11">
        <f t="shared" si="17"/>
        <v>2</v>
      </c>
      <c r="AT9" s="11">
        <f t="shared" si="18"/>
        <v>1</v>
      </c>
      <c r="AU9" s="11">
        <f t="shared" si="19"/>
        <v>2</v>
      </c>
      <c r="AV9" s="11">
        <f t="shared" si="20"/>
        <v>3</v>
      </c>
      <c r="AW9" s="11">
        <f t="shared" si="21"/>
        <v>2</v>
      </c>
      <c r="AX9" s="11">
        <f t="shared" si="23"/>
        <v>5</v>
      </c>
      <c r="EB9" s="11">
        <v>5</v>
      </c>
      <c r="ED9" s="11">
        <f t="shared" si="24"/>
        <v>5</v>
      </c>
      <c r="EE9" s="11" t="str">
        <f t="shared" si="25"/>
        <v>(8)</v>
      </c>
    </row>
    <row r="10" spans="1:135" ht="15.75">
      <c r="A10" s="8" t="str">
        <f t="shared" si="22"/>
        <v>6(6)</v>
      </c>
      <c r="B10" s="9" t="s">
        <v>143</v>
      </c>
      <c r="C10" s="10" t="s">
        <v>139</v>
      </c>
      <c r="D10" s="21">
        <f t="shared" si="1"/>
        <v>201</v>
      </c>
      <c r="E10" s="19"/>
      <c r="F10" s="15">
        <f t="shared" si="2"/>
        <v>1</v>
      </c>
      <c r="G10" s="20">
        <f t="shared" si="3"/>
        <v>100.5</v>
      </c>
      <c r="H10" s="1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>
        <v>201</v>
      </c>
      <c r="W10" s="15"/>
      <c r="X10" s="15"/>
      <c r="AA10" s="18">
        <v>6</v>
      </c>
      <c r="AB10" s="34">
        <f aca="true" t="shared" si="26" ref="AB10:AB17">IF(AND(D10=D9,D10=D8,D10=D7,D10=D6),ROW($A2:$IV2),IF(AND(D10=D9,D10=D8,D10=D7),ROW($A3:$IV3),IF(AND(D10=D9,D10=D8),ROW($A4:$IV4),IF(D10=D9,ROW($A5:$IV5),IF(D10&gt;1,ROW($A6:$IV6),"-")))))</f>
        <v>6</v>
      </c>
      <c r="AC10" s="34" t="str">
        <f t="shared" si="4"/>
        <v>-</v>
      </c>
      <c r="AG10" s="62">
        <f t="shared" si="5"/>
        <v>1</v>
      </c>
      <c r="AH10" s="11">
        <f t="shared" si="6"/>
        <v>1</v>
      </c>
      <c r="AI10" s="11">
        <f t="shared" si="7"/>
        <v>1</v>
      </c>
      <c r="AJ10" s="11">
        <f t="shared" si="8"/>
        <v>1</v>
      </c>
      <c r="AK10" s="11">
        <f t="shared" si="9"/>
        <v>1</v>
      </c>
      <c r="AL10" s="11">
        <f t="shared" si="10"/>
        <v>1</v>
      </c>
      <c r="AM10" s="11">
        <f t="shared" si="11"/>
        <v>1</v>
      </c>
      <c r="AN10" s="11">
        <f t="shared" si="12"/>
        <v>1</v>
      </c>
      <c r="AO10" s="11">
        <f t="shared" si="13"/>
        <v>1</v>
      </c>
      <c r="AP10" s="11">
        <f t="shared" si="14"/>
        <v>1</v>
      </c>
      <c r="AQ10" s="11">
        <f t="shared" si="15"/>
        <v>1</v>
      </c>
      <c r="AR10" s="11">
        <f t="shared" si="16"/>
        <v>1</v>
      </c>
      <c r="AS10" s="11">
        <f t="shared" si="17"/>
        <v>1</v>
      </c>
      <c r="AT10" s="11">
        <f t="shared" si="18"/>
        <v>2</v>
      </c>
      <c r="AU10" s="11">
        <f t="shared" si="19"/>
        <v>2</v>
      </c>
      <c r="AV10" s="11">
        <f t="shared" si="20"/>
        <v>1</v>
      </c>
      <c r="AW10" s="11">
        <f t="shared" si="21"/>
        <v>1</v>
      </c>
      <c r="AX10" s="11">
        <f t="shared" si="23"/>
        <v>2</v>
      </c>
      <c r="EB10" s="11">
        <v>6</v>
      </c>
      <c r="ED10" s="11">
        <f t="shared" si="24"/>
        <v>6</v>
      </c>
      <c r="EE10" s="11" t="str">
        <f t="shared" si="25"/>
        <v>(6)</v>
      </c>
    </row>
    <row r="11" spans="1:135" ht="15.75">
      <c r="A11" s="8" t="str">
        <f t="shared" si="22"/>
        <v>7(7)</v>
      </c>
      <c r="B11" s="9" t="s">
        <v>110</v>
      </c>
      <c r="C11" s="10" t="s">
        <v>41</v>
      </c>
      <c r="D11" s="21">
        <f t="shared" si="1"/>
        <v>163</v>
      </c>
      <c r="E11" s="19"/>
      <c r="F11" s="15">
        <f t="shared" si="2"/>
        <v>1</v>
      </c>
      <c r="G11" s="20">
        <f t="shared" si="3"/>
        <v>81.5</v>
      </c>
      <c r="H11" s="19"/>
      <c r="I11" s="15"/>
      <c r="J11" s="15"/>
      <c r="K11" s="15"/>
      <c r="L11" s="15"/>
      <c r="M11" s="15"/>
      <c r="N11" s="15"/>
      <c r="O11" s="15"/>
      <c r="P11" s="15"/>
      <c r="Q11" s="15">
        <v>163</v>
      </c>
      <c r="R11" s="15"/>
      <c r="S11" s="15"/>
      <c r="T11" s="15"/>
      <c r="U11" s="15"/>
      <c r="V11" s="15"/>
      <c r="W11" s="15"/>
      <c r="X11" s="15"/>
      <c r="AA11" s="18">
        <v>7</v>
      </c>
      <c r="AB11" s="34">
        <f t="shared" si="26"/>
        <v>7</v>
      </c>
      <c r="AC11" s="34" t="str">
        <f t="shared" si="4"/>
        <v>-</v>
      </c>
      <c r="AG11" s="62">
        <f t="shared" si="5"/>
        <v>1</v>
      </c>
      <c r="AH11" s="11">
        <f t="shared" si="6"/>
        <v>1</v>
      </c>
      <c r="AI11" s="11">
        <f t="shared" si="7"/>
        <v>1</v>
      </c>
      <c r="AJ11" s="11">
        <f t="shared" si="8"/>
        <v>1</v>
      </c>
      <c r="AK11" s="11">
        <f t="shared" si="9"/>
        <v>1</v>
      </c>
      <c r="AL11" s="11">
        <f t="shared" si="10"/>
        <v>1</v>
      </c>
      <c r="AM11" s="11">
        <f t="shared" si="11"/>
        <v>1</v>
      </c>
      <c r="AN11" s="11">
        <f t="shared" si="12"/>
        <v>1</v>
      </c>
      <c r="AO11" s="11">
        <f t="shared" si="13"/>
        <v>2</v>
      </c>
      <c r="AP11" s="11">
        <f t="shared" si="14"/>
        <v>2</v>
      </c>
      <c r="AQ11" s="11">
        <f t="shared" si="15"/>
        <v>1</v>
      </c>
      <c r="AR11" s="11">
        <f t="shared" si="16"/>
        <v>1</v>
      </c>
      <c r="AS11" s="11">
        <f t="shared" si="17"/>
        <v>1</v>
      </c>
      <c r="AT11" s="11">
        <f t="shared" si="18"/>
        <v>1</v>
      </c>
      <c r="AU11" s="11">
        <f t="shared" si="19"/>
        <v>1</v>
      </c>
      <c r="AV11" s="11">
        <f t="shared" si="20"/>
        <v>1</v>
      </c>
      <c r="AW11" s="11">
        <f t="shared" si="21"/>
        <v>1</v>
      </c>
      <c r="AX11" s="11">
        <f t="shared" si="23"/>
        <v>2</v>
      </c>
      <c r="EB11" s="11">
        <v>7</v>
      </c>
      <c r="ED11" s="11">
        <f t="shared" si="24"/>
        <v>7</v>
      </c>
      <c r="EE11" s="11" t="str">
        <f t="shared" si="25"/>
        <v>(7)</v>
      </c>
    </row>
    <row r="12" spans="1:135" ht="15.75">
      <c r="A12" s="8" t="str">
        <f t="shared" si="22"/>
        <v>8(5)</v>
      </c>
      <c r="B12" s="9" t="s">
        <v>212</v>
      </c>
      <c r="C12" s="10" t="s">
        <v>213</v>
      </c>
      <c r="D12" s="21">
        <f t="shared" si="1"/>
        <v>134</v>
      </c>
      <c r="E12" s="19"/>
      <c r="F12" s="15">
        <f t="shared" si="2"/>
        <v>1</v>
      </c>
      <c r="G12" s="20">
        <f t="shared" si="3"/>
        <v>67</v>
      </c>
      <c r="H12" s="19"/>
      <c r="I12" s="15"/>
      <c r="J12" s="15"/>
      <c r="K12" s="15">
        <v>134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A12" s="18">
        <v>5</v>
      </c>
      <c r="AB12" s="34">
        <f t="shared" si="26"/>
        <v>8</v>
      </c>
      <c r="AC12" s="34" t="str">
        <f t="shared" si="4"/>
        <v>-</v>
      </c>
      <c r="AG12" s="62">
        <f t="shared" si="5"/>
        <v>1</v>
      </c>
      <c r="AH12" s="11">
        <f t="shared" si="6"/>
        <v>1</v>
      </c>
      <c r="AI12" s="11">
        <f t="shared" si="7"/>
        <v>2</v>
      </c>
      <c r="AJ12" s="11">
        <f t="shared" si="8"/>
        <v>2</v>
      </c>
      <c r="AK12" s="11">
        <f t="shared" si="9"/>
        <v>1</v>
      </c>
      <c r="AL12" s="11">
        <f t="shared" si="10"/>
        <v>1</v>
      </c>
      <c r="AM12" s="11">
        <f t="shared" si="11"/>
        <v>1</v>
      </c>
      <c r="AN12" s="11">
        <f t="shared" si="12"/>
        <v>1</v>
      </c>
      <c r="AO12" s="11">
        <f t="shared" si="13"/>
        <v>1</v>
      </c>
      <c r="AP12" s="11">
        <f t="shared" si="14"/>
        <v>1</v>
      </c>
      <c r="AQ12" s="11">
        <f t="shared" si="15"/>
        <v>1</v>
      </c>
      <c r="AR12" s="11">
        <f t="shared" si="16"/>
        <v>1</v>
      </c>
      <c r="AS12" s="11">
        <f t="shared" si="17"/>
        <v>1</v>
      </c>
      <c r="AT12" s="11">
        <f t="shared" si="18"/>
        <v>1</v>
      </c>
      <c r="AU12" s="11">
        <f t="shared" si="19"/>
        <v>1</v>
      </c>
      <c r="AV12" s="11">
        <f t="shared" si="20"/>
        <v>1</v>
      </c>
      <c r="AW12" s="11">
        <f t="shared" si="21"/>
        <v>1</v>
      </c>
      <c r="AX12" s="11">
        <f t="shared" si="23"/>
        <v>2</v>
      </c>
      <c r="EB12" s="11">
        <v>8</v>
      </c>
      <c r="ED12" s="11">
        <f t="shared" si="24"/>
        <v>8</v>
      </c>
      <c r="EE12" s="11" t="str">
        <f t="shared" si="25"/>
        <v>(5)</v>
      </c>
    </row>
    <row r="13" spans="1:135" ht="15.75">
      <c r="A13" s="8" t="str">
        <f t="shared" si="22"/>
        <v>9(9)</v>
      </c>
      <c r="B13" s="9" t="s">
        <v>140</v>
      </c>
      <c r="C13" s="10" t="s">
        <v>182</v>
      </c>
      <c r="D13" s="21">
        <f t="shared" si="1"/>
        <v>50</v>
      </c>
      <c r="E13" s="19"/>
      <c r="F13" s="15">
        <f t="shared" si="2"/>
        <v>1</v>
      </c>
      <c r="G13" s="20">
        <f t="shared" si="3"/>
        <v>25</v>
      </c>
      <c r="H13" s="19"/>
      <c r="I13" s="15"/>
      <c r="J13" s="15"/>
      <c r="K13" s="15"/>
      <c r="L13" s="15"/>
      <c r="M13" s="15"/>
      <c r="N13" s="15"/>
      <c r="O13" s="15">
        <v>50</v>
      </c>
      <c r="P13" s="15"/>
      <c r="Q13" s="15"/>
      <c r="R13" s="15"/>
      <c r="S13" s="15"/>
      <c r="T13" s="15"/>
      <c r="U13" s="15"/>
      <c r="V13" s="15"/>
      <c r="W13" s="15"/>
      <c r="X13" s="15"/>
      <c r="AA13" s="18">
        <v>9</v>
      </c>
      <c r="AB13" s="34">
        <f t="shared" si="26"/>
        <v>9</v>
      </c>
      <c r="AC13" s="34" t="str">
        <f t="shared" si="4"/>
        <v>-</v>
      </c>
      <c r="AG13" s="62">
        <f t="shared" si="5"/>
        <v>1</v>
      </c>
      <c r="AH13" s="11">
        <f t="shared" si="6"/>
        <v>1</v>
      </c>
      <c r="AI13" s="11">
        <f t="shared" si="7"/>
        <v>1</v>
      </c>
      <c r="AJ13" s="11">
        <f t="shared" si="8"/>
        <v>1</v>
      </c>
      <c r="AK13" s="11">
        <f t="shared" si="9"/>
        <v>1</v>
      </c>
      <c r="AL13" s="11">
        <f t="shared" si="10"/>
        <v>1</v>
      </c>
      <c r="AM13" s="11">
        <f t="shared" si="11"/>
        <v>2</v>
      </c>
      <c r="AN13" s="11">
        <f t="shared" si="12"/>
        <v>2</v>
      </c>
      <c r="AO13" s="11">
        <f t="shared" si="13"/>
        <v>1</v>
      </c>
      <c r="AP13" s="11">
        <f t="shared" si="14"/>
        <v>1</v>
      </c>
      <c r="AQ13" s="11">
        <f t="shared" si="15"/>
        <v>1</v>
      </c>
      <c r="AR13" s="11">
        <f t="shared" si="16"/>
        <v>1</v>
      </c>
      <c r="AS13" s="11">
        <f t="shared" si="17"/>
        <v>1</v>
      </c>
      <c r="AT13" s="11">
        <f t="shared" si="18"/>
        <v>1</v>
      </c>
      <c r="AU13" s="11">
        <f t="shared" si="19"/>
        <v>1</v>
      </c>
      <c r="AV13" s="11">
        <f t="shared" si="20"/>
        <v>1</v>
      </c>
      <c r="AW13" s="11">
        <f t="shared" si="21"/>
        <v>1</v>
      </c>
      <c r="AX13" s="11">
        <f t="shared" si="23"/>
        <v>2</v>
      </c>
      <c r="EB13" s="11">
        <v>9</v>
      </c>
      <c r="ED13" s="11">
        <f t="shared" si="24"/>
        <v>9</v>
      </c>
      <c r="EE13" s="11" t="str">
        <f t="shared" si="25"/>
        <v>(9)</v>
      </c>
    </row>
    <row r="14" spans="1:135" ht="15.75">
      <c r="A14" s="8" t="str">
        <f t="shared" si="22"/>
        <v>(-)</v>
      </c>
      <c r="B14" s="9"/>
      <c r="C14" s="10"/>
      <c r="D14" s="21">
        <f t="shared" si="1"/>
        <v>0</v>
      </c>
      <c r="E14" s="19"/>
      <c r="F14" s="15">
        <f t="shared" si="2"/>
        <v>0</v>
      </c>
      <c r="G14" s="20" t="e">
        <f t="shared" si="3"/>
        <v>#DIV/0!</v>
      </c>
      <c r="H14" s="19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AA14" s="18" t="s">
        <v>219</v>
      </c>
      <c r="AB14" s="34" t="str">
        <f t="shared" si="26"/>
        <v>-</v>
      </c>
      <c r="AC14" s="34" t="str">
        <f t="shared" si="4"/>
        <v>-</v>
      </c>
      <c r="AG14" s="62">
        <f t="shared" si="5"/>
        <v>1</v>
      </c>
      <c r="AH14" s="11">
        <f t="shared" si="6"/>
        <v>1</v>
      </c>
      <c r="AI14" s="11">
        <f t="shared" si="7"/>
        <v>1</v>
      </c>
      <c r="AJ14" s="11">
        <f t="shared" si="8"/>
        <v>1</v>
      </c>
      <c r="AK14" s="11">
        <f t="shared" si="9"/>
        <v>1</v>
      </c>
      <c r="AL14" s="11">
        <f t="shared" si="10"/>
        <v>1</v>
      </c>
      <c r="AM14" s="11">
        <f t="shared" si="11"/>
        <v>1</v>
      </c>
      <c r="AN14" s="11">
        <f t="shared" si="12"/>
        <v>1</v>
      </c>
      <c r="AO14" s="11">
        <f t="shared" si="13"/>
        <v>1</v>
      </c>
      <c r="AP14" s="11">
        <f t="shared" si="14"/>
        <v>1</v>
      </c>
      <c r="AQ14" s="11">
        <f t="shared" si="15"/>
        <v>1</v>
      </c>
      <c r="AR14" s="11">
        <f t="shared" si="16"/>
        <v>1</v>
      </c>
      <c r="AS14" s="11">
        <f t="shared" si="17"/>
        <v>1</v>
      </c>
      <c r="AT14" s="11">
        <f t="shared" si="18"/>
        <v>1</v>
      </c>
      <c r="AU14" s="11">
        <f t="shared" si="19"/>
        <v>1</v>
      </c>
      <c r="AV14" s="11">
        <f t="shared" si="20"/>
        <v>1</v>
      </c>
      <c r="AW14" s="11">
        <f t="shared" si="21"/>
        <v>1</v>
      </c>
      <c r="AX14" s="11">
        <f t="shared" si="23"/>
        <v>0</v>
      </c>
      <c r="EB14" s="11">
        <v>10</v>
      </c>
      <c r="ED14" s="11">
        <f t="shared" si="24"/>
      </c>
      <c r="EE14" s="11" t="str">
        <f t="shared" si="25"/>
        <v>(-)</v>
      </c>
    </row>
    <row r="15" spans="1:135" ht="15.75">
      <c r="A15" s="8" t="str">
        <f t="shared" si="22"/>
        <v>(-)</v>
      </c>
      <c r="B15" s="9"/>
      <c r="C15" s="10"/>
      <c r="D15" s="21">
        <f t="shared" si="1"/>
        <v>0</v>
      </c>
      <c r="E15" s="19"/>
      <c r="F15" s="15">
        <f t="shared" si="2"/>
        <v>0</v>
      </c>
      <c r="G15" s="20" t="e">
        <f t="shared" si="3"/>
        <v>#DIV/0!</v>
      </c>
      <c r="H15" s="1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A15" s="18">
        <v>10</v>
      </c>
      <c r="AB15" s="34">
        <f t="shared" si="26"/>
        <v>10</v>
      </c>
      <c r="AC15" s="34" t="str">
        <f>IF(F15&gt;1,ROW(11:11),"-")</f>
        <v>-</v>
      </c>
      <c r="AG15" s="62">
        <f>COUNT($I$3,I15,H15)</f>
        <v>1</v>
      </c>
      <c r="AH15" s="11">
        <f>COUNT($J$3,J15,I15)</f>
        <v>1</v>
      </c>
      <c r="AI15" s="11">
        <f>COUNT($K$3,K15,J15)</f>
        <v>1</v>
      </c>
      <c r="AJ15" s="11">
        <f>COUNT($L$3,L15,K15)</f>
        <v>1</v>
      </c>
      <c r="AK15" s="11">
        <f>COUNT($M$3,M15,L15)</f>
        <v>1</v>
      </c>
      <c r="AL15" s="11">
        <f>COUNT($N$3,N15,M15)</f>
        <v>1</v>
      </c>
      <c r="AM15" s="11">
        <f>COUNT($O$3,O15,N15)</f>
        <v>1</v>
      </c>
      <c r="AN15" s="11">
        <f>COUNT($P$3,P15,O15)</f>
        <v>1</v>
      </c>
      <c r="AO15" s="11">
        <f>COUNT($Q$3,Q15,P15)</f>
        <v>1</v>
      </c>
      <c r="AP15" s="11">
        <f>COUNT($R$3,R15,Q15)</f>
        <v>1</v>
      </c>
      <c r="AQ15" s="11">
        <f>COUNT($S$3,S15,R15)</f>
        <v>1</v>
      </c>
      <c r="AR15" s="11">
        <f>COUNT($T$3,T15,S15)</f>
        <v>1</v>
      </c>
      <c r="AS15" s="11">
        <f>COUNT($U$3,U15,T15)</f>
        <v>1</v>
      </c>
      <c r="AT15" s="11">
        <f>COUNT($V$3,V15,U15)</f>
        <v>1</v>
      </c>
      <c r="AU15" s="11">
        <f>COUNT($W$3,W15,V15)</f>
        <v>1</v>
      </c>
      <c r="AV15" s="11">
        <f t="shared" si="20"/>
        <v>1</v>
      </c>
      <c r="AW15" s="11">
        <f t="shared" si="21"/>
        <v>1</v>
      </c>
      <c r="AX15" s="11">
        <f t="shared" si="23"/>
        <v>0</v>
      </c>
      <c r="EB15" s="11">
        <v>11</v>
      </c>
      <c r="ED15" s="11">
        <f t="shared" si="24"/>
      </c>
      <c r="EE15" s="11" t="str">
        <f t="shared" si="25"/>
        <v>(-)</v>
      </c>
    </row>
    <row r="16" spans="1:135" ht="15.75">
      <c r="A16" s="8" t="str">
        <f t="shared" si="22"/>
        <v>(-)</v>
      </c>
      <c r="B16" s="9"/>
      <c r="C16" s="10"/>
      <c r="D16" s="21">
        <f t="shared" si="1"/>
        <v>0</v>
      </c>
      <c r="E16" s="19"/>
      <c r="F16" s="15">
        <f t="shared" si="2"/>
        <v>0</v>
      </c>
      <c r="G16" s="20" t="e">
        <f t="shared" si="3"/>
        <v>#DIV/0!</v>
      </c>
      <c r="H16" s="1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A16" s="18">
        <v>10</v>
      </c>
      <c r="AB16" s="34">
        <f t="shared" si="26"/>
        <v>10</v>
      </c>
      <c r="AC16" s="34" t="str">
        <f>IF(F16&gt;1,ROW(12:12),"-")</f>
        <v>-</v>
      </c>
      <c r="AG16" s="62">
        <f t="shared" si="5"/>
        <v>1</v>
      </c>
      <c r="AH16" s="11">
        <f t="shared" si="6"/>
        <v>1</v>
      </c>
      <c r="AI16" s="11">
        <f t="shared" si="7"/>
        <v>1</v>
      </c>
      <c r="AJ16" s="11">
        <f t="shared" si="8"/>
        <v>1</v>
      </c>
      <c r="AK16" s="11">
        <f t="shared" si="9"/>
        <v>1</v>
      </c>
      <c r="AL16" s="11">
        <f t="shared" si="10"/>
        <v>1</v>
      </c>
      <c r="AM16" s="11">
        <f t="shared" si="11"/>
        <v>1</v>
      </c>
      <c r="AN16" s="11">
        <f t="shared" si="12"/>
        <v>1</v>
      </c>
      <c r="AO16" s="11">
        <f t="shared" si="13"/>
        <v>1</v>
      </c>
      <c r="AP16" s="11">
        <f t="shared" si="14"/>
        <v>1</v>
      </c>
      <c r="AQ16" s="11">
        <f t="shared" si="15"/>
        <v>1</v>
      </c>
      <c r="AR16" s="11">
        <f t="shared" si="16"/>
        <v>1</v>
      </c>
      <c r="AS16" s="11">
        <f t="shared" si="17"/>
        <v>1</v>
      </c>
      <c r="AT16" s="11">
        <f t="shared" si="18"/>
        <v>1</v>
      </c>
      <c r="AU16" s="11">
        <f t="shared" si="19"/>
        <v>1</v>
      </c>
      <c r="AV16" s="11">
        <f t="shared" si="20"/>
        <v>1</v>
      </c>
      <c r="AW16" s="11">
        <f t="shared" si="21"/>
        <v>1</v>
      </c>
      <c r="AX16" s="11">
        <f t="shared" si="23"/>
        <v>0</v>
      </c>
      <c r="EB16" s="11">
        <v>12</v>
      </c>
      <c r="ED16" s="11">
        <f t="shared" si="24"/>
      </c>
      <c r="EE16" s="11" t="str">
        <f t="shared" si="25"/>
        <v>(-)</v>
      </c>
    </row>
    <row r="17" spans="1:135" ht="15.75">
      <c r="A17" s="8" t="str">
        <f t="shared" si="22"/>
        <v>(-)</v>
      </c>
      <c r="B17" s="9"/>
      <c r="C17" s="10"/>
      <c r="D17" s="21">
        <f t="shared" si="1"/>
        <v>0</v>
      </c>
      <c r="E17" s="19"/>
      <c r="F17" s="15">
        <f t="shared" si="2"/>
        <v>0</v>
      </c>
      <c r="G17" s="20" t="e">
        <f t="shared" si="3"/>
        <v>#DIV/0!</v>
      </c>
      <c r="H17" s="1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AA17" s="18">
        <v>10</v>
      </c>
      <c r="AB17" s="34">
        <f t="shared" si="26"/>
        <v>10</v>
      </c>
      <c r="AC17" s="34" t="str">
        <f>IF(F17&gt;1,ROW(13:13),"-")</f>
        <v>-</v>
      </c>
      <c r="AG17" s="62">
        <f>COUNT($I$3,I17,H17)</f>
        <v>1</v>
      </c>
      <c r="AH17" s="11">
        <f>COUNT($J$3,J17,I17)</f>
        <v>1</v>
      </c>
      <c r="AI17" s="11">
        <f>COUNT($K$3,K17,J17)</f>
        <v>1</v>
      </c>
      <c r="AJ17" s="11">
        <f>COUNT($L$3,L17,K17)</f>
        <v>1</v>
      </c>
      <c r="AK17" s="11">
        <f>COUNT($M$3,M17,L17)</f>
        <v>1</v>
      </c>
      <c r="AL17" s="11">
        <f>COUNT($N$3,N17,M17)</f>
        <v>1</v>
      </c>
      <c r="AM17" s="11">
        <f>COUNT($O$3,O17,N17)</f>
        <v>1</v>
      </c>
      <c r="AN17" s="11">
        <f>COUNT($P$3,P17,O17)</f>
        <v>1</v>
      </c>
      <c r="AO17" s="11">
        <f>COUNT($Q$3,Q17,P17)</f>
        <v>1</v>
      </c>
      <c r="AP17" s="11">
        <f>COUNT($R$3,R17,Q17)</f>
        <v>1</v>
      </c>
      <c r="AQ17" s="11">
        <f>COUNT($S$3,S17,R17)</f>
        <v>1</v>
      </c>
      <c r="AR17" s="11">
        <f>COUNT($T$3,T17,S17)</f>
        <v>1</v>
      </c>
      <c r="AS17" s="11">
        <f>COUNT($U$3,U17,T17)</f>
        <v>1</v>
      </c>
      <c r="AT17" s="11">
        <f>COUNT($V$3,V17,U17)</f>
        <v>1</v>
      </c>
      <c r="AU17" s="11">
        <f>COUNT($W$3,W17,V17)</f>
        <v>1</v>
      </c>
      <c r="AV17" s="11">
        <f t="shared" si="20"/>
        <v>1</v>
      </c>
      <c r="AW17" s="11">
        <f t="shared" si="21"/>
        <v>1</v>
      </c>
      <c r="AX17" s="11">
        <f t="shared" si="23"/>
        <v>0</v>
      </c>
      <c r="EB17" s="11">
        <v>13</v>
      </c>
      <c r="ED17" s="11">
        <f t="shared" si="24"/>
      </c>
      <c r="EE17" s="11" t="str">
        <f t="shared" si="25"/>
        <v>(-)</v>
      </c>
    </row>
    <row r="18" spans="1:135" ht="15.75">
      <c r="A18" s="8" t="str">
        <f t="shared" si="22"/>
        <v>(-)</v>
      </c>
      <c r="B18" s="9"/>
      <c r="C18" s="10"/>
      <c r="D18" s="21">
        <f t="shared" si="1"/>
        <v>0</v>
      </c>
      <c r="E18" s="19"/>
      <c r="F18" s="15">
        <f t="shared" si="2"/>
        <v>0</v>
      </c>
      <c r="G18" s="20" t="e">
        <f t="shared" si="3"/>
        <v>#DIV/0!</v>
      </c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A18" s="18">
        <v>10</v>
      </c>
      <c r="AB18" s="34">
        <f>IF(AND(D18=D17,D18=D16,D18=D15,D18=D14),ROW(10:10),IF(AND(D18=D17,D18=D16,D18=D15),ROW(11:11),IF(AND(D18=D17,D18=D16),ROW(12:12),IF(D18=D17,ROW(13:13),IF(D18&gt;1,ROW(14:14),"-")))))</f>
        <v>10</v>
      </c>
      <c r="AC18" s="34" t="str">
        <f>IF(F18&gt;1,ROW(14:14),"-")</f>
        <v>-</v>
      </c>
      <c r="AG18" s="62">
        <f>COUNT($I$3,I18,H18)</f>
        <v>1</v>
      </c>
      <c r="AH18" s="11">
        <f>COUNT($J$3,J18,I18)</f>
        <v>1</v>
      </c>
      <c r="AI18" s="11">
        <f>COUNT($K$3,K18,J18)</f>
        <v>1</v>
      </c>
      <c r="AJ18" s="11">
        <f>COUNT($L$3,L18,K18)</f>
        <v>1</v>
      </c>
      <c r="AK18" s="11">
        <f>COUNT($M$3,M18,L18)</f>
        <v>1</v>
      </c>
      <c r="AL18" s="11">
        <f>COUNT($N$3,N18,M18)</f>
        <v>1</v>
      </c>
      <c r="AM18" s="11">
        <f>COUNT($O$3,O18,N18)</f>
        <v>1</v>
      </c>
      <c r="AN18" s="11">
        <f>COUNT($P$3,P18,O18)</f>
        <v>1</v>
      </c>
      <c r="AO18" s="11">
        <f>COUNT($Q$3,Q18,P18)</f>
        <v>1</v>
      </c>
      <c r="AP18" s="11">
        <f>COUNT($R$3,R18,Q18)</f>
        <v>1</v>
      </c>
      <c r="AQ18" s="11">
        <f>COUNT($S$3,S18,R18)</f>
        <v>1</v>
      </c>
      <c r="AR18" s="11">
        <f>COUNT($T$3,T18,S18)</f>
        <v>1</v>
      </c>
      <c r="AS18" s="11">
        <f>COUNT($U$3,U18,T18)</f>
        <v>1</v>
      </c>
      <c r="AT18" s="11">
        <f>COUNT($V$3,V18,U18)</f>
        <v>1</v>
      </c>
      <c r="AU18" s="11">
        <f>COUNT($W$3,W18,V18)</f>
        <v>1</v>
      </c>
      <c r="AV18" s="11">
        <f t="shared" si="20"/>
        <v>1</v>
      </c>
      <c r="AW18" s="11">
        <f t="shared" si="21"/>
        <v>1</v>
      </c>
      <c r="AX18" s="11">
        <f t="shared" si="23"/>
        <v>0</v>
      </c>
      <c r="ED18" s="11">
        <f>IF(AX18&gt;=1,AB18,"")</f>
      </c>
      <c r="EE18" s="11" t="str">
        <f>IF(AX18&gt;1,"("&amp;AA18&amp;")","("&amp;AC18&amp;")")</f>
        <v>(-)</v>
      </c>
    </row>
    <row r="19" spans="1:135" ht="15.75">
      <c r="A19" s="8" t="str">
        <f t="shared" si="22"/>
        <v>(-)</v>
      </c>
      <c r="B19" s="9"/>
      <c r="C19" s="10"/>
      <c r="D19" s="21">
        <f t="shared" si="1"/>
        <v>0</v>
      </c>
      <c r="E19" s="19"/>
      <c r="F19" s="15">
        <f t="shared" si="2"/>
        <v>0</v>
      </c>
      <c r="G19" s="20" t="e">
        <f t="shared" si="3"/>
        <v>#DIV/0!</v>
      </c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AA19" s="18">
        <v>15</v>
      </c>
      <c r="AB19" s="34">
        <v>15</v>
      </c>
      <c r="AC19" s="34" t="str">
        <f>IF(F19&gt;1,ROW(14:14),"-")</f>
        <v>-</v>
      </c>
      <c r="AG19" s="62">
        <f>COUNT($I$3,I19,H19)</f>
        <v>1</v>
      </c>
      <c r="AH19" s="11">
        <f>COUNT($J$3,J19,I19)</f>
        <v>1</v>
      </c>
      <c r="AI19" s="11">
        <f>COUNT($K$3,K19,J19)</f>
        <v>1</v>
      </c>
      <c r="AJ19" s="11">
        <f>COUNT($L$3,L19,K19)</f>
        <v>1</v>
      </c>
      <c r="AK19" s="11">
        <f>COUNT($M$3,M19,L19)</f>
        <v>1</v>
      </c>
      <c r="AL19" s="11">
        <f>COUNT($N$3,N19,M19)</f>
        <v>1</v>
      </c>
      <c r="AM19" s="11">
        <f>COUNT($O$3,O19,N19)</f>
        <v>1</v>
      </c>
      <c r="AN19" s="11">
        <f>COUNT($P$3,P19,O19)</f>
        <v>1</v>
      </c>
      <c r="AO19" s="11">
        <f>COUNT($Q$3,Q19,P19)</f>
        <v>1</v>
      </c>
      <c r="AP19" s="11">
        <f>COUNT($R$3,R19,Q19)</f>
        <v>1</v>
      </c>
      <c r="AQ19" s="11">
        <f>COUNT($S$3,S19,R19)</f>
        <v>1</v>
      </c>
      <c r="AR19" s="11">
        <f>COUNT($T$3,T19,S19)</f>
        <v>1</v>
      </c>
      <c r="AS19" s="11">
        <f>COUNT($U$3,U19,T19)</f>
        <v>1</v>
      </c>
      <c r="AT19" s="11">
        <f>COUNT($V$3,V19,U19)</f>
        <v>1</v>
      </c>
      <c r="AU19" s="11">
        <f>COUNT($W$3,W19,V19)</f>
        <v>1</v>
      </c>
      <c r="AV19" s="11">
        <f t="shared" si="20"/>
        <v>1</v>
      </c>
      <c r="AW19" s="11">
        <f t="shared" si="21"/>
        <v>1</v>
      </c>
      <c r="AX19" s="11">
        <f t="shared" si="23"/>
        <v>0</v>
      </c>
      <c r="EB19" s="11">
        <v>14</v>
      </c>
      <c r="ED19" s="11">
        <f t="shared" si="24"/>
      </c>
      <c r="EE19" s="11" t="str">
        <f t="shared" si="25"/>
        <v>(-)</v>
      </c>
    </row>
    <row r="20" spans="1:135" ht="15.75">
      <c r="A20" s="8" t="str">
        <f>ED20&amp;EE20</f>
        <v>(-)</v>
      </c>
      <c r="B20" s="9"/>
      <c r="C20" s="10"/>
      <c r="D20" s="21">
        <f t="shared" si="1"/>
        <v>0</v>
      </c>
      <c r="E20" s="19"/>
      <c r="F20" s="15">
        <f t="shared" si="2"/>
        <v>0</v>
      </c>
      <c r="G20" s="20" t="e">
        <f t="shared" si="3"/>
        <v>#DIV/0!</v>
      </c>
      <c r="H20" s="1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A20" s="18">
        <v>16</v>
      </c>
      <c r="AB20" s="34">
        <v>16</v>
      </c>
      <c r="AC20" s="34" t="str">
        <f>IF(F20&gt;1,ROW(15:15),"-")</f>
        <v>-</v>
      </c>
      <c r="AG20" s="62">
        <f>COUNT($I$3,I20,H20)</f>
        <v>1</v>
      </c>
      <c r="AH20" s="11">
        <f>COUNT($J$3,J20,I20)</f>
        <v>1</v>
      </c>
      <c r="AI20" s="11">
        <f>COUNT($K$3,K20,J20)</f>
        <v>1</v>
      </c>
      <c r="AJ20" s="11">
        <f>COUNT($L$3,L20,K20)</f>
        <v>1</v>
      </c>
      <c r="AK20" s="11">
        <f>COUNT($M$3,M20,L20)</f>
        <v>1</v>
      </c>
      <c r="AL20" s="11">
        <f>COUNT($N$3,N20,M20)</f>
        <v>1</v>
      </c>
      <c r="AM20" s="11">
        <f>COUNT($O$3,O20,N20)</f>
        <v>1</v>
      </c>
      <c r="AN20" s="11">
        <f>COUNT($P$3,P20,O20)</f>
        <v>1</v>
      </c>
      <c r="AO20" s="11">
        <f>COUNT($Q$3,Q20,P20)</f>
        <v>1</v>
      </c>
      <c r="AP20" s="11">
        <f>COUNT($R$3,R20,Q20)</f>
        <v>1</v>
      </c>
      <c r="AQ20" s="11">
        <f>COUNT($S$3,S20,R20)</f>
        <v>1</v>
      </c>
      <c r="AR20" s="11">
        <f>COUNT($T$3,T20,S20)</f>
        <v>1</v>
      </c>
      <c r="AS20" s="11">
        <f>COUNT($U$3,U20,T20)</f>
        <v>1</v>
      </c>
      <c r="AT20" s="11">
        <f>COUNT($V$3,V20,U20)</f>
        <v>1</v>
      </c>
      <c r="AU20" s="11">
        <f>COUNT($W$3,W20,V20)</f>
        <v>1</v>
      </c>
      <c r="AV20" s="11">
        <f t="shared" si="20"/>
        <v>1</v>
      </c>
      <c r="AW20" s="11">
        <f t="shared" si="21"/>
        <v>1</v>
      </c>
      <c r="AX20" s="11">
        <f t="shared" si="23"/>
        <v>0</v>
      </c>
      <c r="ED20" s="11">
        <f>IF(AX20&gt;=1,AB20,"")</f>
      </c>
      <c r="EE20" s="11" t="str">
        <f>IF(AX20&gt;1,"("&amp;AA20&amp;")","("&amp;AC20&amp;")")</f>
        <v>(-)</v>
      </c>
    </row>
    <row r="21" ht="6.75" customHeight="1"/>
    <row r="22" spans="1:3" ht="15.75">
      <c r="A22" s="1"/>
      <c r="B22" s="2" t="s">
        <v>20</v>
      </c>
      <c r="C22" s="3"/>
    </row>
    <row r="23" spans="1:3" ht="14.25">
      <c r="A23" s="1"/>
      <c r="B23" s="4"/>
      <c r="C23" s="23" t="s">
        <v>22</v>
      </c>
    </row>
    <row r="24" spans="1:25" ht="12.75">
      <c r="A24" s="1"/>
      <c r="B24" s="6">
        <v>40292</v>
      </c>
      <c r="C24" s="3"/>
      <c r="D24" s="11"/>
      <c r="E24" s="11"/>
      <c r="F24" s="11"/>
      <c r="G24" s="11"/>
      <c r="H24" s="11"/>
      <c r="I24" s="32">
        <f aca="true" t="shared" si="27" ref="I24:X24">IF(SUM(I26:I421)&gt;100,1,"")</f>
        <v>1</v>
      </c>
      <c r="J24" s="32">
        <f t="shared" si="27"/>
        <v>1</v>
      </c>
      <c r="K24" s="32">
        <f t="shared" si="27"/>
        <v>1</v>
      </c>
      <c r="L24" s="32">
        <f t="shared" si="27"/>
        <v>1</v>
      </c>
      <c r="M24" s="32">
        <f t="shared" si="27"/>
        <v>1</v>
      </c>
      <c r="N24" s="32">
        <f t="shared" si="27"/>
        <v>1</v>
      </c>
      <c r="O24" s="32">
        <f t="shared" si="27"/>
        <v>1</v>
      </c>
      <c r="P24" s="32">
        <f t="shared" si="27"/>
        <v>1</v>
      </c>
      <c r="Q24" s="32">
        <f t="shared" si="27"/>
        <v>1</v>
      </c>
      <c r="R24" s="32">
        <f t="shared" si="27"/>
        <v>1</v>
      </c>
      <c r="S24" s="32">
        <f t="shared" si="27"/>
        <v>1</v>
      </c>
      <c r="T24" s="32">
        <f t="shared" si="27"/>
        <v>1</v>
      </c>
      <c r="U24" s="32">
        <f t="shared" si="27"/>
        <v>1</v>
      </c>
      <c r="V24" s="32">
        <f t="shared" si="27"/>
        <v>1</v>
      </c>
      <c r="W24" s="32">
        <f t="shared" si="27"/>
        <v>1</v>
      </c>
      <c r="X24" s="32">
        <f t="shared" si="27"/>
        <v>1</v>
      </c>
      <c r="Y24" s="11"/>
    </row>
    <row r="25" spans="1:24" ht="90.75" customHeight="1">
      <c r="A25" s="5" t="s">
        <v>0</v>
      </c>
      <c r="B25" s="7" t="s">
        <v>1</v>
      </c>
      <c r="C25" s="7" t="s">
        <v>2</v>
      </c>
      <c r="D25" s="22" t="s">
        <v>8</v>
      </c>
      <c r="E25" s="13"/>
      <c r="F25" s="13" t="s">
        <v>18</v>
      </c>
      <c r="G25" s="13" t="s">
        <v>186</v>
      </c>
      <c r="H25" s="13"/>
      <c r="I25" s="12" t="s">
        <v>3</v>
      </c>
      <c r="J25" s="12" t="s">
        <v>4</v>
      </c>
      <c r="K25" s="14" t="s">
        <v>5</v>
      </c>
      <c r="L25" s="14" t="s">
        <v>6</v>
      </c>
      <c r="M25" s="14" t="s">
        <v>14</v>
      </c>
      <c r="N25" s="12" t="s">
        <v>7</v>
      </c>
      <c r="O25" s="12" t="s">
        <v>9</v>
      </c>
      <c r="P25" s="12" t="s">
        <v>153</v>
      </c>
      <c r="Q25" s="12" t="s">
        <v>10</v>
      </c>
      <c r="R25" s="12" t="s">
        <v>11</v>
      </c>
      <c r="S25" s="12" t="s">
        <v>12</v>
      </c>
      <c r="T25" s="12" t="s">
        <v>13</v>
      </c>
      <c r="U25" s="14" t="s">
        <v>200</v>
      </c>
      <c r="V25" s="14" t="s">
        <v>15</v>
      </c>
      <c r="W25" s="12" t="s">
        <v>16</v>
      </c>
      <c r="X25" s="12" t="s">
        <v>17</v>
      </c>
    </row>
    <row r="26" spans="1:135" ht="15.75">
      <c r="A26" s="8" t="str">
        <f>ED26&amp;EE26</f>
        <v>1(1)</v>
      </c>
      <c r="B26" s="9" t="s">
        <v>193</v>
      </c>
      <c r="C26" s="10" t="s">
        <v>60</v>
      </c>
      <c r="D26" s="21">
        <f aca="true" t="shared" si="28" ref="D26:D49">SUM(I26:X26)</f>
        <v>2634</v>
      </c>
      <c r="E26" s="19"/>
      <c r="F26" s="15">
        <f aca="true" t="shared" si="29" ref="F26:F49">COUNT(I26:X26)</f>
        <v>13</v>
      </c>
      <c r="G26" s="20">
        <f aca="true" t="shared" si="30" ref="G26:G49">SUM((D26)/(F26*2))</f>
        <v>101.3076923076923</v>
      </c>
      <c r="H26" s="19"/>
      <c r="I26" s="15">
        <v>249</v>
      </c>
      <c r="J26" s="15">
        <v>204</v>
      </c>
      <c r="K26" s="15">
        <v>179</v>
      </c>
      <c r="L26" s="15"/>
      <c r="M26" s="15">
        <v>244</v>
      </c>
      <c r="N26" s="15">
        <v>179</v>
      </c>
      <c r="O26" s="15">
        <v>181</v>
      </c>
      <c r="P26" s="15"/>
      <c r="Q26" s="15">
        <v>92</v>
      </c>
      <c r="R26" s="15">
        <v>169</v>
      </c>
      <c r="S26" s="15">
        <v>238</v>
      </c>
      <c r="T26" s="15">
        <v>248</v>
      </c>
      <c r="U26" s="15">
        <v>253</v>
      </c>
      <c r="V26" s="15"/>
      <c r="W26" s="15">
        <v>228</v>
      </c>
      <c r="X26" s="15">
        <v>170</v>
      </c>
      <c r="AA26" s="18">
        <v>1</v>
      </c>
      <c r="AB26" s="34">
        <f>IF(D26&gt;1,ROW(1:1),"-")</f>
        <v>1</v>
      </c>
      <c r="AC26" s="34">
        <f aca="true" t="shared" si="31" ref="AC26:AC42">IF(F26&gt;1,ROW($A1:$IV1),"-")</f>
        <v>1</v>
      </c>
      <c r="AG26" s="62">
        <f aca="true" t="shared" si="32" ref="AG26:AG34">COUNT($I$3,I26,H26)</f>
        <v>2</v>
      </c>
      <c r="AH26" s="11">
        <f aca="true" t="shared" si="33" ref="AH26:AH34">COUNT($J$3,J26,I26)</f>
        <v>3</v>
      </c>
      <c r="AI26" s="11">
        <f aca="true" t="shared" si="34" ref="AI26:AI34">COUNT($K$3,K26,J26)</f>
        <v>3</v>
      </c>
      <c r="AJ26" s="11">
        <f aca="true" t="shared" si="35" ref="AJ26:AJ34">COUNT($L$3,L26,K26)</f>
        <v>2</v>
      </c>
      <c r="AK26" s="11">
        <f aca="true" t="shared" si="36" ref="AK26:AK34">COUNT($M$3,M26,L26)</f>
        <v>2</v>
      </c>
      <c r="AL26" s="11">
        <f aca="true" t="shared" si="37" ref="AL26:AL34">COUNT($N$3,N26,M26)</f>
        <v>3</v>
      </c>
      <c r="AM26" s="11">
        <f aca="true" t="shared" si="38" ref="AM26:AM34">COUNT($O$3,O26,N26)</f>
        <v>3</v>
      </c>
      <c r="AN26" s="11">
        <f aca="true" t="shared" si="39" ref="AN26:AN34">COUNT($P$3,P26,O26)</f>
        <v>2</v>
      </c>
      <c r="AO26" s="11">
        <f aca="true" t="shared" si="40" ref="AO26:AO34">COUNT($Q$3,Q26,P26)</f>
        <v>2</v>
      </c>
      <c r="AP26" s="11">
        <f aca="true" t="shared" si="41" ref="AP26:AP34">COUNT($R$3,R26,Q26)</f>
        <v>3</v>
      </c>
      <c r="AQ26" s="11">
        <f aca="true" t="shared" si="42" ref="AQ26:AQ34">COUNT($S$3,S26,R26)</f>
        <v>3</v>
      </c>
      <c r="AR26" s="11">
        <f aca="true" t="shared" si="43" ref="AR26:AR34">COUNT($T$3,T26,S26)</f>
        <v>3</v>
      </c>
      <c r="AS26" s="11">
        <f aca="true" t="shared" si="44" ref="AS26:AS34">COUNT($U$3,U26,T26)</f>
        <v>3</v>
      </c>
      <c r="AT26" s="11">
        <f aca="true" t="shared" si="45" ref="AT26:AT34">COUNT($V$3,V26,U26)</f>
        <v>2</v>
      </c>
      <c r="AU26" s="11">
        <f aca="true" t="shared" si="46" ref="AU26:AU34">COUNT($W$3,W26,V26)</f>
        <v>2</v>
      </c>
      <c r="AV26" s="11">
        <f aca="true" t="shared" si="47" ref="AV26:AV34">COUNT($X$3,X26,W26)</f>
        <v>3</v>
      </c>
      <c r="AX26" s="11">
        <f>COUNTIF(AF26:AV26,"&gt;1")</f>
        <v>16</v>
      </c>
      <c r="EB26" s="11">
        <v>1</v>
      </c>
      <c r="ED26" s="11">
        <f>IF(AX26&gt;=1,AB26,"")</f>
        <v>1</v>
      </c>
      <c r="EE26" s="11" t="str">
        <f>IF(AX26&gt;1,"("&amp;AA26&amp;")","("&amp;AC26&amp;")")</f>
        <v>(1)</v>
      </c>
    </row>
    <row r="27" spans="1:135" ht="15.75">
      <c r="A27" s="8" t="str">
        <f aca="true" t="shared" si="48" ref="A27:A45">ED27&amp;EE27</f>
        <v>2(2)</v>
      </c>
      <c r="B27" s="9" t="s">
        <v>202</v>
      </c>
      <c r="C27" s="10" t="s">
        <v>60</v>
      </c>
      <c r="D27" s="21">
        <f t="shared" si="28"/>
        <v>2152</v>
      </c>
      <c r="E27" s="19"/>
      <c r="F27" s="15">
        <f t="shared" si="29"/>
        <v>13</v>
      </c>
      <c r="G27" s="20">
        <f t="shared" si="30"/>
        <v>82.76923076923077</v>
      </c>
      <c r="H27" s="19"/>
      <c r="I27" s="15">
        <v>231</v>
      </c>
      <c r="J27" s="15">
        <v>143</v>
      </c>
      <c r="K27" s="15">
        <v>296</v>
      </c>
      <c r="L27" s="15">
        <v>101</v>
      </c>
      <c r="M27" s="15">
        <v>150</v>
      </c>
      <c r="N27" s="15"/>
      <c r="O27" s="15">
        <v>158</v>
      </c>
      <c r="P27" s="15"/>
      <c r="Q27" s="15">
        <v>256</v>
      </c>
      <c r="R27" s="15">
        <v>120</v>
      </c>
      <c r="S27" s="15">
        <v>128</v>
      </c>
      <c r="T27" s="15">
        <v>142</v>
      </c>
      <c r="U27" s="15">
        <v>117</v>
      </c>
      <c r="V27" s="15"/>
      <c r="W27" s="15">
        <v>144</v>
      </c>
      <c r="X27" s="15">
        <v>166</v>
      </c>
      <c r="AA27" s="18">
        <v>2</v>
      </c>
      <c r="AB27" s="34">
        <f>IF(D27=D26,ROW(1:1),IF(D27&gt;1,ROW(2:2),"-"))</f>
        <v>2</v>
      </c>
      <c r="AC27" s="34">
        <f t="shared" si="31"/>
        <v>2</v>
      </c>
      <c r="AG27" s="62">
        <f t="shared" si="32"/>
        <v>2</v>
      </c>
      <c r="AH27" s="11">
        <f t="shared" si="33"/>
        <v>3</v>
      </c>
      <c r="AI27" s="11">
        <f t="shared" si="34"/>
        <v>3</v>
      </c>
      <c r="AJ27" s="11">
        <f t="shared" si="35"/>
        <v>3</v>
      </c>
      <c r="AK27" s="11">
        <f t="shared" si="36"/>
        <v>3</v>
      </c>
      <c r="AL27" s="11">
        <f t="shared" si="37"/>
        <v>2</v>
      </c>
      <c r="AM27" s="11">
        <f t="shared" si="38"/>
        <v>2</v>
      </c>
      <c r="AN27" s="11">
        <f t="shared" si="39"/>
        <v>2</v>
      </c>
      <c r="AO27" s="11">
        <f t="shared" si="40"/>
        <v>2</v>
      </c>
      <c r="AP27" s="11">
        <f t="shared" si="41"/>
        <v>3</v>
      </c>
      <c r="AQ27" s="11">
        <f t="shared" si="42"/>
        <v>3</v>
      </c>
      <c r="AR27" s="11">
        <f t="shared" si="43"/>
        <v>3</v>
      </c>
      <c r="AS27" s="11">
        <f t="shared" si="44"/>
        <v>3</v>
      </c>
      <c r="AT27" s="11">
        <f t="shared" si="45"/>
        <v>2</v>
      </c>
      <c r="AU27" s="11">
        <f t="shared" si="46"/>
        <v>2</v>
      </c>
      <c r="AV27" s="11">
        <f t="shared" si="47"/>
        <v>3</v>
      </c>
      <c r="AX27" s="11">
        <f aca="true" t="shared" si="49" ref="AX27:AX45">COUNTIF(AF27:AV27,"&gt;1")</f>
        <v>16</v>
      </c>
      <c r="EB27" s="11">
        <v>2</v>
      </c>
      <c r="ED27" s="11">
        <f aca="true" t="shared" si="50" ref="ED27:ED42">IF(AX27&gt;=1,AB27,"")</f>
        <v>2</v>
      </c>
      <c r="EE27" s="11" t="str">
        <f aca="true" t="shared" si="51" ref="EE27:EE45">IF(AX27&gt;1,"("&amp;AA27&amp;")","("&amp;AC27&amp;")")</f>
        <v>(2)</v>
      </c>
    </row>
    <row r="28" spans="1:135" ht="15.75">
      <c r="A28" s="8" t="str">
        <f t="shared" si="48"/>
        <v>3(4)</v>
      </c>
      <c r="B28" s="9" t="s">
        <v>174</v>
      </c>
      <c r="C28" s="10" t="s">
        <v>182</v>
      </c>
      <c r="D28" s="21">
        <f t="shared" si="28"/>
        <v>1632</v>
      </c>
      <c r="E28" s="19"/>
      <c r="F28" s="15">
        <f t="shared" si="29"/>
        <v>9</v>
      </c>
      <c r="G28" s="20">
        <f t="shared" si="30"/>
        <v>90.66666666666667</v>
      </c>
      <c r="H28" s="19"/>
      <c r="I28" s="15">
        <v>236</v>
      </c>
      <c r="J28" s="15"/>
      <c r="K28" s="15"/>
      <c r="L28" s="15"/>
      <c r="M28" s="15"/>
      <c r="N28" s="15">
        <v>196</v>
      </c>
      <c r="O28" s="15"/>
      <c r="P28" s="15">
        <v>159</v>
      </c>
      <c r="Q28" s="15"/>
      <c r="R28" s="15">
        <v>101</v>
      </c>
      <c r="S28" s="15">
        <v>155</v>
      </c>
      <c r="T28" s="15">
        <v>180</v>
      </c>
      <c r="U28" s="15"/>
      <c r="V28" s="15">
        <v>226</v>
      </c>
      <c r="W28" s="15">
        <v>207</v>
      </c>
      <c r="X28" s="15">
        <v>172</v>
      </c>
      <c r="AA28" s="18">
        <v>4</v>
      </c>
      <c r="AB28" s="34">
        <f>IF(AND(D28=D27,D28=D26),ROW(1:1),IF(D28=D27,ROW(2:2),IF(D28&gt;1,ROW(3:3),"-")))</f>
        <v>3</v>
      </c>
      <c r="AC28" s="34">
        <f t="shared" si="31"/>
        <v>3</v>
      </c>
      <c r="AG28" s="62">
        <f t="shared" si="32"/>
        <v>2</v>
      </c>
      <c r="AH28" s="11">
        <f t="shared" si="33"/>
        <v>2</v>
      </c>
      <c r="AI28" s="11">
        <f t="shared" si="34"/>
        <v>1</v>
      </c>
      <c r="AJ28" s="11">
        <f t="shared" si="35"/>
        <v>1</v>
      </c>
      <c r="AK28" s="11">
        <f t="shared" si="36"/>
        <v>1</v>
      </c>
      <c r="AL28" s="11">
        <f t="shared" si="37"/>
        <v>2</v>
      </c>
      <c r="AM28" s="11">
        <f t="shared" si="38"/>
        <v>2</v>
      </c>
      <c r="AN28" s="11">
        <f t="shared" si="39"/>
        <v>2</v>
      </c>
      <c r="AO28" s="11">
        <f t="shared" si="40"/>
        <v>2</v>
      </c>
      <c r="AP28" s="11">
        <f t="shared" si="41"/>
        <v>2</v>
      </c>
      <c r="AQ28" s="11">
        <f t="shared" si="42"/>
        <v>3</v>
      </c>
      <c r="AR28" s="11">
        <f t="shared" si="43"/>
        <v>3</v>
      </c>
      <c r="AS28" s="11">
        <f t="shared" si="44"/>
        <v>2</v>
      </c>
      <c r="AT28" s="11">
        <f t="shared" si="45"/>
        <v>2</v>
      </c>
      <c r="AU28" s="11">
        <f t="shared" si="46"/>
        <v>3</v>
      </c>
      <c r="AV28" s="11">
        <f t="shared" si="47"/>
        <v>3</v>
      </c>
      <c r="AX28" s="11">
        <f t="shared" si="49"/>
        <v>13</v>
      </c>
      <c r="EB28" s="11">
        <v>3</v>
      </c>
      <c r="ED28" s="11">
        <f t="shared" si="50"/>
        <v>3</v>
      </c>
      <c r="EE28" s="11" t="str">
        <f t="shared" si="51"/>
        <v>(4)</v>
      </c>
    </row>
    <row r="29" spans="1:135" ht="15.75">
      <c r="A29" s="8" t="str">
        <f t="shared" si="48"/>
        <v>4(3)</v>
      </c>
      <c r="B29" s="9" t="s">
        <v>141</v>
      </c>
      <c r="C29" s="10" t="s">
        <v>182</v>
      </c>
      <c r="D29" s="21">
        <f t="shared" si="28"/>
        <v>1617</v>
      </c>
      <c r="E29" s="19"/>
      <c r="F29" s="15">
        <f t="shared" si="29"/>
        <v>11</v>
      </c>
      <c r="G29" s="20">
        <f t="shared" si="30"/>
        <v>73.5</v>
      </c>
      <c r="H29" s="19"/>
      <c r="I29" s="15"/>
      <c r="J29" s="15">
        <v>190</v>
      </c>
      <c r="K29" s="15">
        <v>157</v>
      </c>
      <c r="L29" s="15">
        <v>79</v>
      </c>
      <c r="M29" s="15"/>
      <c r="N29" s="15">
        <v>151</v>
      </c>
      <c r="O29" s="15">
        <v>144</v>
      </c>
      <c r="P29" s="15">
        <v>112</v>
      </c>
      <c r="Q29" s="15">
        <v>120</v>
      </c>
      <c r="R29" s="15">
        <v>89</v>
      </c>
      <c r="S29" s="15">
        <v>192</v>
      </c>
      <c r="T29" s="15">
        <v>148</v>
      </c>
      <c r="U29" s="15"/>
      <c r="V29" s="15">
        <v>235</v>
      </c>
      <c r="W29" s="15"/>
      <c r="X29" s="15"/>
      <c r="AA29" s="18">
        <v>3</v>
      </c>
      <c r="AB29" s="34">
        <f>IF(AND(D29=D28,D29=D27,D29=D26),ROW(1:1),IF(AND(D29=D28,D29=D27),ROW(2:2),IF(D29=D28,ROW(3:3),IF(D29&gt;1,ROW(4:4),"-"))))</f>
        <v>4</v>
      </c>
      <c r="AC29" s="34">
        <f t="shared" si="31"/>
        <v>4</v>
      </c>
      <c r="AG29" s="62">
        <f t="shared" si="32"/>
        <v>1</v>
      </c>
      <c r="AH29" s="11">
        <f t="shared" si="33"/>
        <v>2</v>
      </c>
      <c r="AI29" s="11">
        <f t="shared" si="34"/>
        <v>3</v>
      </c>
      <c r="AJ29" s="11">
        <f t="shared" si="35"/>
        <v>3</v>
      </c>
      <c r="AK29" s="11">
        <f t="shared" si="36"/>
        <v>2</v>
      </c>
      <c r="AL29" s="11">
        <f t="shared" si="37"/>
        <v>2</v>
      </c>
      <c r="AM29" s="11">
        <f t="shared" si="38"/>
        <v>3</v>
      </c>
      <c r="AN29" s="11">
        <f t="shared" si="39"/>
        <v>3</v>
      </c>
      <c r="AO29" s="11">
        <f t="shared" si="40"/>
        <v>3</v>
      </c>
      <c r="AP29" s="11">
        <f t="shared" si="41"/>
        <v>3</v>
      </c>
      <c r="AQ29" s="11">
        <f t="shared" si="42"/>
        <v>3</v>
      </c>
      <c r="AR29" s="11">
        <f t="shared" si="43"/>
        <v>3</v>
      </c>
      <c r="AS29" s="11">
        <f t="shared" si="44"/>
        <v>2</v>
      </c>
      <c r="AT29" s="11">
        <f t="shared" si="45"/>
        <v>2</v>
      </c>
      <c r="AU29" s="11">
        <f t="shared" si="46"/>
        <v>2</v>
      </c>
      <c r="AV29" s="11">
        <f t="shared" si="47"/>
        <v>1</v>
      </c>
      <c r="AX29" s="11">
        <f t="shared" si="49"/>
        <v>14</v>
      </c>
      <c r="EB29" s="11">
        <v>4</v>
      </c>
      <c r="ED29" s="11">
        <f t="shared" si="50"/>
        <v>4</v>
      </c>
      <c r="EE29" s="11" t="str">
        <f t="shared" si="51"/>
        <v>(3)</v>
      </c>
    </row>
    <row r="30" spans="1:135" ht="15.75">
      <c r="A30" s="8" t="str">
        <f t="shared" si="48"/>
        <v>5(6)</v>
      </c>
      <c r="B30" s="43" t="s">
        <v>201</v>
      </c>
      <c r="C30" s="10" t="s">
        <v>60</v>
      </c>
      <c r="D30" s="21">
        <f t="shared" si="28"/>
        <v>1346</v>
      </c>
      <c r="E30" s="19"/>
      <c r="F30" s="15">
        <f t="shared" si="29"/>
        <v>12</v>
      </c>
      <c r="G30" s="20">
        <f t="shared" si="30"/>
        <v>56.083333333333336</v>
      </c>
      <c r="H30" s="19"/>
      <c r="I30" s="15">
        <v>144</v>
      </c>
      <c r="J30" s="15">
        <v>134</v>
      </c>
      <c r="K30" s="15">
        <v>125</v>
      </c>
      <c r="L30" s="15"/>
      <c r="M30" s="15">
        <v>48</v>
      </c>
      <c r="N30" s="15"/>
      <c r="O30" s="15">
        <v>126</v>
      </c>
      <c r="P30" s="15"/>
      <c r="Q30" s="15">
        <v>73</v>
      </c>
      <c r="R30" s="15">
        <v>60</v>
      </c>
      <c r="S30" s="15">
        <v>129</v>
      </c>
      <c r="T30" s="15">
        <v>149</v>
      </c>
      <c r="U30" s="15">
        <v>82</v>
      </c>
      <c r="V30" s="15"/>
      <c r="W30" s="15">
        <v>79</v>
      </c>
      <c r="X30" s="15">
        <v>197</v>
      </c>
      <c r="AA30" s="18">
        <v>6</v>
      </c>
      <c r="AB30" s="34">
        <f aca="true" t="shared" si="52" ref="AB30:AB42">IF(AND(D30=D29,D30=D28,D30=D27,D30=D26),ROW($A1:$IV1),IF(AND(D30=D29,D30=D28,D30=D27),ROW($A2:$IV2),IF(AND(D30=D29,D30=D28),ROW($A3:$IV3),IF(D30=D29,ROW($A4:$IV4),IF(D30&gt;1,ROW($A5:$IV5),"-")))))</f>
        <v>5</v>
      </c>
      <c r="AC30" s="34">
        <f t="shared" si="31"/>
        <v>5</v>
      </c>
      <c r="AG30" s="62">
        <f t="shared" si="32"/>
        <v>2</v>
      </c>
      <c r="AH30" s="11">
        <f t="shared" si="33"/>
        <v>3</v>
      </c>
      <c r="AI30" s="11">
        <f t="shared" si="34"/>
        <v>3</v>
      </c>
      <c r="AJ30" s="11">
        <f t="shared" si="35"/>
        <v>2</v>
      </c>
      <c r="AK30" s="11">
        <f t="shared" si="36"/>
        <v>2</v>
      </c>
      <c r="AL30" s="11">
        <f t="shared" si="37"/>
        <v>2</v>
      </c>
      <c r="AM30" s="11">
        <f t="shared" si="38"/>
        <v>2</v>
      </c>
      <c r="AN30" s="11">
        <f t="shared" si="39"/>
        <v>2</v>
      </c>
      <c r="AO30" s="11">
        <f t="shared" si="40"/>
        <v>2</v>
      </c>
      <c r="AP30" s="11">
        <f t="shared" si="41"/>
        <v>3</v>
      </c>
      <c r="AQ30" s="11">
        <f t="shared" si="42"/>
        <v>3</v>
      </c>
      <c r="AR30" s="11">
        <f t="shared" si="43"/>
        <v>3</v>
      </c>
      <c r="AS30" s="11">
        <f t="shared" si="44"/>
        <v>3</v>
      </c>
      <c r="AT30" s="11">
        <f t="shared" si="45"/>
        <v>2</v>
      </c>
      <c r="AU30" s="11">
        <f t="shared" si="46"/>
        <v>2</v>
      </c>
      <c r="AV30" s="11">
        <f t="shared" si="47"/>
        <v>3</v>
      </c>
      <c r="AX30" s="11">
        <f t="shared" si="49"/>
        <v>16</v>
      </c>
      <c r="EB30" s="11">
        <v>5</v>
      </c>
      <c r="ED30" s="11">
        <f t="shared" si="50"/>
        <v>5</v>
      </c>
      <c r="EE30" s="11" t="str">
        <f t="shared" si="51"/>
        <v>(6)</v>
      </c>
    </row>
    <row r="31" spans="1:135" ht="15.75">
      <c r="A31" s="8" t="str">
        <f t="shared" si="48"/>
        <v>6(5)</v>
      </c>
      <c r="B31" s="9" t="s">
        <v>113</v>
      </c>
      <c r="C31" s="10" t="s">
        <v>39</v>
      </c>
      <c r="D31" s="21">
        <f t="shared" si="28"/>
        <v>1326</v>
      </c>
      <c r="E31" s="19"/>
      <c r="F31" s="15">
        <f t="shared" si="29"/>
        <v>10</v>
      </c>
      <c r="G31" s="20">
        <f t="shared" si="30"/>
        <v>66.3</v>
      </c>
      <c r="H31" s="19"/>
      <c r="I31" s="15">
        <v>115</v>
      </c>
      <c r="J31" s="15">
        <v>140</v>
      </c>
      <c r="K31" s="15">
        <v>235</v>
      </c>
      <c r="L31" s="15"/>
      <c r="M31" s="15">
        <v>104</v>
      </c>
      <c r="N31" s="15">
        <v>226</v>
      </c>
      <c r="O31" s="15"/>
      <c r="P31" s="15"/>
      <c r="Q31" s="15"/>
      <c r="R31" s="15"/>
      <c r="S31" s="15">
        <v>132</v>
      </c>
      <c r="T31" s="15">
        <v>113</v>
      </c>
      <c r="U31" s="15">
        <v>87</v>
      </c>
      <c r="V31" s="15"/>
      <c r="W31" s="15">
        <v>97</v>
      </c>
      <c r="X31" s="15">
        <v>77</v>
      </c>
      <c r="AA31" s="18">
        <v>5</v>
      </c>
      <c r="AB31" s="34">
        <f t="shared" si="52"/>
        <v>6</v>
      </c>
      <c r="AC31" s="34">
        <f t="shared" si="31"/>
        <v>6</v>
      </c>
      <c r="AG31" s="62">
        <f t="shared" si="32"/>
        <v>2</v>
      </c>
      <c r="AH31" s="11">
        <f t="shared" si="33"/>
        <v>3</v>
      </c>
      <c r="AI31" s="11">
        <f t="shared" si="34"/>
        <v>3</v>
      </c>
      <c r="AJ31" s="11">
        <f t="shared" si="35"/>
        <v>2</v>
      </c>
      <c r="AK31" s="11">
        <f t="shared" si="36"/>
        <v>2</v>
      </c>
      <c r="AL31" s="11">
        <f t="shared" si="37"/>
        <v>3</v>
      </c>
      <c r="AM31" s="11">
        <f t="shared" si="38"/>
        <v>2</v>
      </c>
      <c r="AN31" s="11">
        <f t="shared" si="39"/>
        <v>1</v>
      </c>
      <c r="AO31" s="11">
        <f t="shared" si="40"/>
        <v>1</v>
      </c>
      <c r="AP31" s="11">
        <f t="shared" si="41"/>
        <v>1</v>
      </c>
      <c r="AQ31" s="11">
        <f t="shared" si="42"/>
        <v>2</v>
      </c>
      <c r="AR31" s="11">
        <f t="shared" si="43"/>
        <v>3</v>
      </c>
      <c r="AS31" s="11">
        <f t="shared" si="44"/>
        <v>3</v>
      </c>
      <c r="AT31" s="11">
        <f t="shared" si="45"/>
        <v>2</v>
      </c>
      <c r="AU31" s="11">
        <f t="shared" si="46"/>
        <v>2</v>
      </c>
      <c r="AV31" s="11">
        <f t="shared" si="47"/>
        <v>3</v>
      </c>
      <c r="AX31" s="11">
        <f t="shared" si="49"/>
        <v>13</v>
      </c>
      <c r="EB31" s="11">
        <v>6</v>
      </c>
      <c r="ED31" s="11">
        <f t="shared" si="50"/>
        <v>6</v>
      </c>
      <c r="EE31" s="11" t="str">
        <f t="shared" si="51"/>
        <v>(5)</v>
      </c>
    </row>
    <row r="32" spans="1:135" ht="15.75">
      <c r="A32" s="8" t="str">
        <f t="shared" si="48"/>
        <v>7(7)</v>
      </c>
      <c r="B32" s="9" t="s">
        <v>143</v>
      </c>
      <c r="C32" s="10" t="s">
        <v>48</v>
      </c>
      <c r="D32" s="21">
        <f t="shared" si="28"/>
        <v>931</v>
      </c>
      <c r="E32" s="19"/>
      <c r="F32" s="15">
        <f t="shared" si="29"/>
        <v>6</v>
      </c>
      <c r="G32" s="20">
        <f t="shared" si="30"/>
        <v>77.58333333333333</v>
      </c>
      <c r="H32" s="19"/>
      <c r="I32" s="15"/>
      <c r="J32" s="15">
        <v>198</v>
      </c>
      <c r="K32" s="15">
        <v>153</v>
      </c>
      <c r="L32" s="15">
        <v>139</v>
      </c>
      <c r="M32" s="15"/>
      <c r="N32" s="15"/>
      <c r="O32" s="15">
        <v>85</v>
      </c>
      <c r="P32" s="15"/>
      <c r="Q32" s="15"/>
      <c r="R32" s="15">
        <v>163</v>
      </c>
      <c r="S32" s="15">
        <v>193</v>
      </c>
      <c r="T32" s="15"/>
      <c r="U32" s="15"/>
      <c r="V32" s="15"/>
      <c r="W32" s="15"/>
      <c r="X32" s="15"/>
      <c r="AA32" s="18">
        <v>7</v>
      </c>
      <c r="AB32" s="34">
        <f t="shared" si="52"/>
        <v>7</v>
      </c>
      <c r="AC32" s="34">
        <f t="shared" si="31"/>
        <v>7</v>
      </c>
      <c r="AG32" s="62">
        <f t="shared" si="32"/>
        <v>1</v>
      </c>
      <c r="AH32" s="11">
        <f t="shared" si="33"/>
        <v>2</v>
      </c>
      <c r="AI32" s="11">
        <f t="shared" si="34"/>
        <v>3</v>
      </c>
      <c r="AJ32" s="11">
        <f t="shared" si="35"/>
        <v>3</v>
      </c>
      <c r="AK32" s="11">
        <f t="shared" si="36"/>
        <v>2</v>
      </c>
      <c r="AL32" s="11">
        <f t="shared" si="37"/>
        <v>1</v>
      </c>
      <c r="AM32" s="11">
        <f t="shared" si="38"/>
        <v>2</v>
      </c>
      <c r="AN32" s="11">
        <f t="shared" si="39"/>
        <v>2</v>
      </c>
      <c r="AO32" s="11">
        <f t="shared" si="40"/>
        <v>1</v>
      </c>
      <c r="AP32" s="11">
        <f t="shared" si="41"/>
        <v>2</v>
      </c>
      <c r="AQ32" s="11">
        <f t="shared" si="42"/>
        <v>3</v>
      </c>
      <c r="AR32" s="11">
        <f t="shared" si="43"/>
        <v>2</v>
      </c>
      <c r="AS32" s="11">
        <f t="shared" si="44"/>
        <v>1</v>
      </c>
      <c r="AT32" s="11">
        <f t="shared" si="45"/>
        <v>1</v>
      </c>
      <c r="AU32" s="11">
        <f t="shared" si="46"/>
        <v>1</v>
      </c>
      <c r="AV32" s="11">
        <f t="shared" si="47"/>
        <v>1</v>
      </c>
      <c r="AX32" s="11">
        <f t="shared" si="49"/>
        <v>9</v>
      </c>
      <c r="EB32" s="11">
        <v>7</v>
      </c>
      <c r="ED32" s="11">
        <f t="shared" si="50"/>
        <v>7</v>
      </c>
      <c r="EE32" s="11" t="str">
        <f t="shared" si="51"/>
        <v>(7)</v>
      </c>
    </row>
    <row r="33" spans="1:135" ht="15.75">
      <c r="A33" s="8" t="str">
        <f t="shared" si="48"/>
        <v>8(8)</v>
      </c>
      <c r="B33" s="9" t="s">
        <v>205</v>
      </c>
      <c r="C33" s="10" t="s">
        <v>60</v>
      </c>
      <c r="D33" s="21">
        <f t="shared" si="28"/>
        <v>792</v>
      </c>
      <c r="F33" s="15">
        <f t="shared" si="29"/>
        <v>5</v>
      </c>
      <c r="G33" s="20">
        <f t="shared" si="30"/>
        <v>79.2</v>
      </c>
      <c r="I33" s="24"/>
      <c r="J33" s="24"/>
      <c r="K33" s="24">
        <v>162</v>
      </c>
      <c r="L33" s="24"/>
      <c r="M33" s="24"/>
      <c r="N33" s="24"/>
      <c r="O33" s="24"/>
      <c r="P33" s="24"/>
      <c r="Q33" s="24"/>
      <c r="R33" s="24">
        <v>124</v>
      </c>
      <c r="S33" s="24">
        <v>173</v>
      </c>
      <c r="T33" s="24">
        <v>131</v>
      </c>
      <c r="U33" s="24"/>
      <c r="V33" s="24"/>
      <c r="W33" s="24"/>
      <c r="X33" s="24">
        <v>202</v>
      </c>
      <c r="AA33" s="11">
        <v>8</v>
      </c>
      <c r="AB33" s="34">
        <f t="shared" si="52"/>
        <v>8</v>
      </c>
      <c r="AC33" s="34">
        <f t="shared" si="31"/>
        <v>8</v>
      </c>
      <c r="AG33" s="62">
        <f t="shared" si="32"/>
        <v>1</v>
      </c>
      <c r="AH33" s="11">
        <f t="shared" si="33"/>
        <v>1</v>
      </c>
      <c r="AI33" s="11">
        <f t="shared" si="34"/>
        <v>2</v>
      </c>
      <c r="AJ33" s="11">
        <f t="shared" si="35"/>
        <v>2</v>
      </c>
      <c r="AK33" s="11">
        <f t="shared" si="36"/>
        <v>1</v>
      </c>
      <c r="AL33" s="11">
        <f t="shared" si="37"/>
        <v>1</v>
      </c>
      <c r="AM33" s="11">
        <f t="shared" si="38"/>
        <v>1</v>
      </c>
      <c r="AN33" s="11">
        <f t="shared" si="39"/>
        <v>1</v>
      </c>
      <c r="AO33" s="11">
        <f t="shared" si="40"/>
        <v>1</v>
      </c>
      <c r="AP33" s="11">
        <f t="shared" si="41"/>
        <v>2</v>
      </c>
      <c r="AQ33" s="11">
        <f t="shared" si="42"/>
        <v>3</v>
      </c>
      <c r="AR33" s="11">
        <f t="shared" si="43"/>
        <v>3</v>
      </c>
      <c r="AS33" s="11">
        <f t="shared" si="44"/>
        <v>2</v>
      </c>
      <c r="AT33" s="11">
        <f t="shared" si="45"/>
        <v>1</v>
      </c>
      <c r="AU33" s="11">
        <f t="shared" si="46"/>
        <v>1</v>
      </c>
      <c r="AV33" s="11">
        <f t="shared" si="47"/>
        <v>2</v>
      </c>
      <c r="AX33" s="11">
        <f t="shared" si="49"/>
        <v>7</v>
      </c>
      <c r="EB33" s="11">
        <v>8</v>
      </c>
      <c r="ED33" s="11">
        <f t="shared" si="50"/>
        <v>8</v>
      </c>
      <c r="EE33" s="11" t="str">
        <f t="shared" si="51"/>
        <v>(8)</v>
      </c>
    </row>
    <row r="34" spans="1:135" ht="15.75">
      <c r="A34" s="8" t="str">
        <f t="shared" si="48"/>
        <v>9(9)</v>
      </c>
      <c r="B34" s="9" t="s">
        <v>171</v>
      </c>
      <c r="C34" s="10" t="s">
        <v>170</v>
      </c>
      <c r="D34" s="21">
        <f t="shared" si="28"/>
        <v>460</v>
      </c>
      <c r="E34" s="19"/>
      <c r="F34" s="15">
        <f t="shared" si="29"/>
        <v>4</v>
      </c>
      <c r="G34" s="20">
        <f t="shared" si="30"/>
        <v>57.5</v>
      </c>
      <c r="H34" s="19"/>
      <c r="I34" s="15">
        <v>98</v>
      </c>
      <c r="J34" s="15"/>
      <c r="K34" s="15">
        <v>147</v>
      </c>
      <c r="L34" s="15"/>
      <c r="M34" s="15">
        <v>123</v>
      </c>
      <c r="N34" s="15"/>
      <c r="O34" s="15">
        <v>92</v>
      </c>
      <c r="P34" s="15"/>
      <c r="Q34" s="15"/>
      <c r="R34" s="15"/>
      <c r="S34" s="15"/>
      <c r="T34" s="15"/>
      <c r="U34" s="15"/>
      <c r="V34" s="15"/>
      <c r="W34" s="15"/>
      <c r="X34" s="15"/>
      <c r="AA34" s="18">
        <v>9</v>
      </c>
      <c r="AB34" s="34">
        <f t="shared" si="52"/>
        <v>9</v>
      </c>
      <c r="AC34" s="34">
        <f t="shared" si="31"/>
        <v>9</v>
      </c>
      <c r="AG34" s="62">
        <f t="shared" si="32"/>
        <v>2</v>
      </c>
      <c r="AH34" s="11">
        <f t="shared" si="33"/>
        <v>2</v>
      </c>
      <c r="AI34" s="11">
        <f t="shared" si="34"/>
        <v>2</v>
      </c>
      <c r="AJ34" s="11">
        <f t="shared" si="35"/>
        <v>2</v>
      </c>
      <c r="AK34" s="11">
        <f t="shared" si="36"/>
        <v>2</v>
      </c>
      <c r="AL34" s="11">
        <f t="shared" si="37"/>
        <v>2</v>
      </c>
      <c r="AM34" s="11">
        <f t="shared" si="38"/>
        <v>2</v>
      </c>
      <c r="AN34" s="11">
        <f t="shared" si="39"/>
        <v>2</v>
      </c>
      <c r="AO34" s="11">
        <f t="shared" si="40"/>
        <v>1</v>
      </c>
      <c r="AP34" s="11">
        <f t="shared" si="41"/>
        <v>1</v>
      </c>
      <c r="AQ34" s="11">
        <f t="shared" si="42"/>
        <v>1</v>
      </c>
      <c r="AR34" s="11">
        <f t="shared" si="43"/>
        <v>1</v>
      </c>
      <c r="AS34" s="11">
        <f t="shared" si="44"/>
        <v>1</v>
      </c>
      <c r="AT34" s="11">
        <f t="shared" si="45"/>
        <v>1</v>
      </c>
      <c r="AU34" s="11">
        <f t="shared" si="46"/>
        <v>1</v>
      </c>
      <c r="AV34" s="11">
        <f t="shared" si="47"/>
        <v>1</v>
      </c>
      <c r="AX34" s="11">
        <f t="shared" si="49"/>
        <v>8</v>
      </c>
      <c r="EB34" s="11">
        <v>9</v>
      </c>
      <c r="ED34" s="11">
        <f t="shared" si="50"/>
        <v>9</v>
      </c>
      <c r="EE34" s="11" t="str">
        <f t="shared" si="51"/>
        <v>(9)</v>
      </c>
    </row>
    <row r="35" spans="1:135" ht="15.75">
      <c r="A35" s="8" t="str">
        <f t="shared" si="48"/>
        <v>10(10)</v>
      </c>
      <c r="B35" s="9" t="s">
        <v>173</v>
      </c>
      <c r="C35" s="10" t="s">
        <v>170</v>
      </c>
      <c r="D35" s="21">
        <f t="shared" si="28"/>
        <v>385</v>
      </c>
      <c r="E35" s="19"/>
      <c r="F35" s="15">
        <f t="shared" si="29"/>
        <v>4</v>
      </c>
      <c r="G35" s="20">
        <f t="shared" si="30"/>
        <v>48.125</v>
      </c>
      <c r="H35" s="19"/>
      <c r="I35" s="15">
        <v>106</v>
      </c>
      <c r="J35" s="15"/>
      <c r="K35" s="15">
        <v>114</v>
      </c>
      <c r="L35" s="15"/>
      <c r="M35" s="15"/>
      <c r="N35" s="15"/>
      <c r="O35" s="15">
        <v>94</v>
      </c>
      <c r="P35" s="15"/>
      <c r="Q35" s="15">
        <v>71</v>
      </c>
      <c r="R35" s="15"/>
      <c r="S35" s="15"/>
      <c r="T35" s="15"/>
      <c r="U35" s="15"/>
      <c r="V35" s="15"/>
      <c r="W35" s="15"/>
      <c r="X35" s="15"/>
      <c r="AA35" s="18">
        <v>10</v>
      </c>
      <c r="AB35" s="34">
        <f t="shared" si="52"/>
        <v>10</v>
      </c>
      <c r="AC35" s="34">
        <f t="shared" si="31"/>
        <v>10</v>
      </c>
      <c r="AG35" s="62">
        <f aca="true" t="shared" si="53" ref="AG35:AG40">COUNT($I$3,I35,H35)</f>
        <v>2</v>
      </c>
      <c r="AH35" s="11">
        <f aca="true" t="shared" si="54" ref="AH35:AH40">COUNT($J$3,J35,I35)</f>
        <v>2</v>
      </c>
      <c r="AI35" s="11">
        <f aca="true" t="shared" si="55" ref="AI35:AI40">COUNT($K$3,K35,J35)</f>
        <v>2</v>
      </c>
      <c r="AJ35" s="11">
        <f aca="true" t="shared" si="56" ref="AJ35:AJ40">COUNT($L$3,L35,K35)</f>
        <v>2</v>
      </c>
      <c r="AK35" s="11">
        <f aca="true" t="shared" si="57" ref="AK35:AK40">COUNT($M$3,M35,L35)</f>
        <v>1</v>
      </c>
      <c r="AL35" s="11">
        <f aca="true" t="shared" si="58" ref="AL35:AL40">COUNT($N$3,N35,M35)</f>
        <v>1</v>
      </c>
      <c r="AM35" s="11">
        <f aca="true" t="shared" si="59" ref="AM35:AM40">COUNT($O$3,O35,N35)</f>
        <v>2</v>
      </c>
      <c r="AN35" s="11">
        <f aca="true" t="shared" si="60" ref="AN35:AN40">COUNT($P$3,P35,O35)</f>
        <v>2</v>
      </c>
      <c r="AO35" s="11">
        <f aca="true" t="shared" si="61" ref="AO35:AO40">COUNT($Q$3,Q35,P35)</f>
        <v>2</v>
      </c>
      <c r="AP35" s="11">
        <f aca="true" t="shared" si="62" ref="AP35:AP40">COUNT($R$3,R35,Q35)</f>
        <v>2</v>
      </c>
      <c r="AQ35" s="11">
        <f aca="true" t="shared" si="63" ref="AQ35:AQ40">COUNT($S$3,S35,R35)</f>
        <v>1</v>
      </c>
      <c r="AR35" s="11">
        <f aca="true" t="shared" si="64" ref="AR35:AR40">COUNT($T$3,T35,S35)</f>
        <v>1</v>
      </c>
      <c r="AS35" s="11">
        <f aca="true" t="shared" si="65" ref="AS35:AS40">COUNT($U$3,U35,T35)</f>
        <v>1</v>
      </c>
      <c r="AT35" s="11">
        <f aca="true" t="shared" si="66" ref="AT35:AT40">COUNT($V$3,V35,U35)</f>
        <v>1</v>
      </c>
      <c r="AU35" s="11">
        <f aca="true" t="shared" si="67" ref="AU35:AU40">COUNT($W$3,W35,V35)</f>
        <v>1</v>
      </c>
      <c r="AV35" s="11">
        <f aca="true" t="shared" si="68" ref="AV35:AV40">COUNT($X$3,X35,W35)</f>
        <v>1</v>
      </c>
      <c r="AX35" s="11">
        <f t="shared" si="49"/>
        <v>8</v>
      </c>
      <c r="EB35" s="11">
        <v>10</v>
      </c>
      <c r="ED35" s="11">
        <f t="shared" si="50"/>
        <v>10</v>
      </c>
      <c r="EE35" s="11" t="str">
        <f t="shared" si="51"/>
        <v>(10)</v>
      </c>
    </row>
    <row r="36" spans="1:135" ht="15.75">
      <c r="A36" s="8" t="str">
        <f t="shared" si="48"/>
        <v>11(11)</v>
      </c>
      <c r="B36" s="9" t="s">
        <v>161</v>
      </c>
      <c r="C36" s="10" t="s">
        <v>182</v>
      </c>
      <c r="D36" s="21">
        <f t="shared" si="28"/>
        <v>299</v>
      </c>
      <c r="E36" s="19"/>
      <c r="F36" s="15">
        <f t="shared" si="29"/>
        <v>3</v>
      </c>
      <c r="G36" s="20">
        <f t="shared" si="30"/>
        <v>49.833333333333336</v>
      </c>
      <c r="H36" s="19"/>
      <c r="I36" s="15"/>
      <c r="J36" s="15">
        <v>96</v>
      </c>
      <c r="K36" s="15">
        <v>122</v>
      </c>
      <c r="L36" s="15"/>
      <c r="M36" s="15"/>
      <c r="N36" s="15"/>
      <c r="O36" s="15"/>
      <c r="P36" s="15">
        <v>81</v>
      </c>
      <c r="Q36" s="15"/>
      <c r="R36" s="15"/>
      <c r="S36" s="15"/>
      <c r="T36" s="15"/>
      <c r="U36" s="15"/>
      <c r="V36" s="15"/>
      <c r="W36" s="15"/>
      <c r="X36" s="15"/>
      <c r="AA36" s="18">
        <v>11</v>
      </c>
      <c r="AB36" s="34">
        <f t="shared" si="52"/>
        <v>11</v>
      </c>
      <c r="AC36" s="34">
        <f t="shared" si="31"/>
        <v>11</v>
      </c>
      <c r="AG36" s="62">
        <f t="shared" si="53"/>
        <v>1</v>
      </c>
      <c r="AH36" s="11">
        <f t="shared" si="54"/>
        <v>2</v>
      </c>
      <c r="AI36" s="11">
        <f t="shared" si="55"/>
        <v>3</v>
      </c>
      <c r="AJ36" s="11">
        <f t="shared" si="56"/>
        <v>2</v>
      </c>
      <c r="AK36" s="11">
        <f t="shared" si="57"/>
        <v>1</v>
      </c>
      <c r="AL36" s="11">
        <f t="shared" si="58"/>
        <v>1</v>
      </c>
      <c r="AM36" s="11">
        <f t="shared" si="59"/>
        <v>1</v>
      </c>
      <c r="AN36" s="11">
        <f t="shared" si="60"/>
        <v>2</v>
      </c>
      <c r="AO36" s="11">
        <f t="shared" si="61"/>
        <v>2</v>
      </c>
      <c r="AP36" s="11">
        <f t="shared" si="62"/>
        <v>1</v>
      </c>
      <c r="AQ36" s="11">
        <f t="shared" si="63"/>
        <v>1</v>
      </c>
      <c r="AR36" s="11">
        <f t="shared" si="64"/>
        <v>1</v>
      </c>
      <c r="AS36" s="11">
        <f t="shared" si="65"/>
        <v>1</v>
      </c>
      <c r="AT36" s="11">
        <f t="shared" si="66"/>
        <v>1</v>
      </c>
      <c r="AU36" s="11">
        <f t="shared" si="67"/>
        <v>1</v>
      </c>
      <c r="AV36" s="11">
        <f t="shared" si="68"/>
        <v>1</v>
      </c>
      <c r="AX36" s="11">
        <f t="shared" si="49"/>
        <v>5</v>
      </c>
      <c r="EB36" s="11">
        <v>11</v>
      </c>
      <c r="ED36" s="11">
        <f t="shared" si="50"/>
        <v>11</v>
      </c>
      <c r="EE36" s="11" t="str">
        <f t="shared" si="51"/>
        <v>(11)</v>
      </c>
    </row>
    <row r="37" spans="1:135" ht="15.75">
      <c r="A37" s="8" t="str">
        <f t="shared" si="48"/>
        <v>12(12)</v>
      </c>
      <c r="B37" s="9" t="s">
        <v>249</v>
      </c>
      <c r="C37" s="10" t="s">
        <v>60</v>
      </c>
      <c r="D37" s="21">
        <f t="shared" si="28"/>
        <v>287</v>
      </c>
      <c r="E37" s="19"/>
      <c r="F37" s="15">
        <f t="shared" si="29"/>
        <v>3</v>
      </c>
      <c r="G37" s="20">
        <f t="shared" si="30"/>
        <v>47.833333333333336</v>
      </c>
      <c r="H37" s="1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>
        <v>144</v>
      </c>
      <c r="T37" s="15">
        <v>67</v>
      </c>
      <c r="U37" s="15">
        <v>76</v>
      </c>
      <c r="V37" s="15"/>
      <c r="W37" s="15"/>
      <c r="X37" s="15"/>
      <c r="AA37" s="18">
        <v>12</v>
      </c>
      <c r="AB37" s="34">
        <f t="shared" si="52"/>
        <v>12</v>
      </c>
      <c r="AC37" s="34">
        <f t="shared" si="31"/>
        <v>12</v>
      </c>
      <c r="AG37" s="62">
        <f t="shared" si="53"/>
        <v>1</v>
      </c>
      <c r="AH37" s="11">
        <f t="shared" si="54"/>
        <v>1</v>
      </c>
      <c r="AI37" s="11">
        <f t="shared" si="55"/>
        <v>1</v>
      </c>
      <c r="AJ37" s="11">
        <f t="shared" si="56"/>
        <v>1</v>
      </c>
      <c r="AK37" s="11">
        <f t="shared" si="57"/>
        <v>1</v>
      </c>
      <c r="AL37" s="11">
        <f t="shared" si="58"/>
        <v>1</v>
      </c>
      <c r="AM37" s="11">
        <f t="shared" si="59"/>
        <v>1</v>
      </c>
      <c r="AN37" s="11">
        <f t="shared" si="60"/>
        <v>1</v>
      </c>
      <c r="AO37" s="11">
        <f t="shared" si="61"/>
        <v>1</v>
      </c>
      <c r="AP37" s="11">
        <f t="shared" si="62"/>
        <v>1</v>
      </c>
      <c r="AQ37" s="11">
        <f t="shared" si="63"/>
        <v>2</v>
      </c>
      <c r="AR37" s="11">
        <f t="shared" si="64"/>
        <v>3</v>
      </c>
      <c r="AS37" s="11">
        <f t="shared" si="65"/>
        <v>3</v>
      </c>
      <c r="AT37" s="11">
        <f t="shared" si="66"/>
        <v>2</v>
      </c>
      <c r="AU37" s="11">
        <f t="shared" si="67"/>
        <v>1</v>
      </c>
      <c r="AV37" s="11">
        <f t="shared" si="68"/>
        <v>1</v>
      </c>
      <c r="AX37" s="11">
        <f t="shared" si="49"/>
        <v>4</v>
      </c>
      <c r="EB37" s="11">
        <v>12</v>
      </c>
      <c r="ED37" s="11">
        <f t="shared" si="50"/>
        <v>12</v>
      </c>
      <c r="EE37" s="11" t="str">
        <f t="shared" si="51"/>
        <v>(12)</v>
      </c>
    </row>
    <row r="38" spans="1:135" ht="15.75">
      <c r="A38" s="8" t="str">
        <f t="shared" si="48"/>
        <v>13(13)</v>
      </c>
      <c r="B38" s="9" t="s">
        <v>112</v>
      </c>
      <c r="C38" s="10" t="s">
        <v>60</v>
      </c>
      <c r="D38" s="21">
        <f t="shared" si="28"/>
        <v>182</v>
      </c>
      <c r="E38" s="19"/>
      <c r="F38" s="15">
        <f t="shared" si="29"/>
        <v>1</v>
      </c>
      <c r="G38" s="20">
        <f t="shared" si="30"/>
        <v>91</v>
      </c>
      <c r="H38" s="19"/>
      <c r="I38" s="15"/>
      <c r="J38" s="15"/>
      <c r="K38" s="15"/>
      <c r="L38" s="15"/>
      <c r="M38" s="15"/>
      <c r="N38" s="15">
        <v>182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AA38" s="18">
        <v>13</v>
      </c>
      <c r="AB38" s="34">
        <f t="shared" si="52"/>
        <v>13</v>
      </c>
      <c r="AC38" s="34" t="str">
        <f t="shared" si="31"/>
        <v>-</v>
      </c>
      <c r="AG38" s="62">
        <f t="shared" si="53"/>
        <v>1</v>
      </c>
      <c r="AH38" s="11">
        <f t="shared" si="54"/>
        <v>1</v>
      </c>
      <c r="AI38" s="11">
        <f t="shared" si="55"/>
        <v>1</v>
      </c>
      <c r="AJ38" s="11">
        <f t="shared" si="56"/>
        <v>1</v>
      </c>
      <c r="AK38" s="11">
        <f t="shared" si="57"/>
        <v>1</v>
      </c>
      <c r="AL38" s="11">
        <f t="shared" si="58"/>
        <v>2</v>
      </c>
      <c r="AM38" s="11">
        <f t="shared" si="59"/>
        <v>2</v>
      </c>
      <c r="AN38" s="11">
        <f t="shared" si="60"/>
        <v>1</v>
      </c>
      <c r="AO38" s="11">
        <f t="shared" si="61"/>
        <v>1</v>
      </c>
      <c r="AP38" s="11">
        <f t="shared" si="62"/>
        <v>1</v>
      </c>
      <c r="AQ38" s="11">
        <f t="shared" si="63"/>
        <v>1</v>
      </c>
      <c r="AR38" s="11">
        <f t="shared" si="64"/>
        <v>1</v>
      </c>
      <c r="AS38" s="11">
        <f t="shared" si="65"/>
        <v>1</v>
      </c>
      <c r="AT38" s="11">
        <f t="shared" si="66"/>
        <v>1</v>
      </c>
      <c r="AU38" s="11">
        <f t="shared" si="67"/>
        <v>1</v>
      </c>
      <c r="AV38" s="11">
        <f t="shared" si="68"/>
        <v>1</v>
      </c>
      <c r="AX38" s="11">
        <f t="shared" si="49"/>
        <v>2</v>
      </c>
      <c r="EB38" s="11">
        <v>13</v>
      </c>
      <c r="ED38" s="11">
        <f t="shared" si="50"/>
        <v>13</v>
      </c>
      <c r="EE38" s="11" t="str">
        <f t="shared" si="51"/>
        <v>(13)</v>
      </c>
    </row>
    <row r="39" spans="1:135" ht="15.75">
      <c r="A39" s="8" t="str">
        <f t="shared" si="48"/>
        <v>14(14)</v>
      </c>
      <c r="B39" s="9" t="s">
        <v>214</v>
      </c>
      <c r="C39" s="10" t="s">
        <v>41</v>
      </c>
      <c r="D39" s="21">
        <f t="shared" si="28"/>
        <v>139</v>
      </c>
      <c r="E39" s="19"/>
      <c r="F39" s="15">
        <f t="shared" si="29"/>
        <v>1</v>
      </c>
      <c r="G39" s="20">
        <f t="shared" si="30"/>
        <v>69.5</v>
      </c>
      <c r="H39" s="19"/>
      <c r="I39" s="15">
        <v>139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AA39" s="18">
        <v>14</v>
      </c>
      <c r="AB39" s="34">
        <f t="shared" si="52"/>
        <v>14</v>
      </c>
      <c r="AC39" s="34" t="str">
        <f t="shared" si="31"/>
        <v>-</v>
      </c>
      <c r="AG39" s="62">
        <f t="shared" si="53"/>
        <v>2</v>
      </c>
      <c r="AH39" s="11">
        <f t="shared" si="54"/>
        <v>2</v>
      </c>
      <c r="AI39" s="11">
        <f t="shared" si="55"/>
        <v>1</v>
      </c>
      <c r="AJ39" s="11">
        <f t="shared" si="56"/>
        <v>1</v>
      </c>
      <c r="AK39" s="11">
        <f t="shared" si="57"/>
        <v>1</v>
      </c>
      <c r="AL39" s="11">
        <f t="shared" si="58"/>
        <v>1</v>
      </c>
      <c r="AM39" s="11">
        <f t="shared" si="59"/>
        <v>1</v>
      </c>
      <c r="AN39" s="11">
        <f t="shared" si="60"/>
        <v>1</v>
      </c>
      <c r="AO39" s="11">
        <f t="shared" si="61"/>
        <v>1</v>
      </c>
      <c r="AP39" s="11">
        <f t="shared" si="62"/>
        <v>1</v>
      </c>
      <c r="AQ39" s="11">
        <f t="shared" si="63"/>
        <v>1</v>
      </c>
      <c r="AR39" s="11">
        <f t="shared" si="64"/>
        <v>1</v>
      </c>
      <c r="AS39" s="11">
        <f t="shared" si="65"/>
        <v>1</v>
      </c>
      <c r="AT39" s="11">
        <f t="shared" si="66"/>
        <v>1</v>
      </c>
      <c r="AU39" s="11">
        <f t="shared" si="67"/>
        <v>1</v>
      </c>
      <c r="AV39" s="11">
        <f t="shared" si="68"/>
        <v>1</v>
      </c>
      <c r="AX39" s="11">
        <f t="shared" si="49"/>
        <v>2</v>
      </c>
      <c r="EB39" s="11">
        <v>14</v>
      </c>
      <c r="ED39" s="11">
        <f t="shared" si="50"/>
        <v>14</v>
      </c>
      <c r="EE39" s="11" t="str">
        <f t="shared" si="51"/>
        <v>(14)</v>
      </c>
    </row>
    <row r="40" spans="1:135" ht="15.75">
      <c r="A40" s="8" t="str">
        <f t="shared" si="48"/>
        <v>15(15)</v>
      </c>
      <c r="B40" s="9" t="s">
        <v>262</v>
      </c>
      <c r="C40" s="10" t="s">
        <v>48</v>
      </c>
      <c r="D40" s="21">
        <f t="shared" si="28"/>
        <v>80</v>
      </c>
      <c r="E40" s="19"/>
      <c r="F40" s="15">
        <f t="shared" si="29"/>
        <v>1</v>
      </c>
      <c r="G40" s="20">
        <f t="shared" si="30"/>
        <v>40</v>
      </c>
      <c r="H40" s="19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v>80</v>
      </c>
      <c r="U40" s="15"/>
      <c r="V40" s="15"/>
      <c r="W40" s="15"/>
      <c r="X40" s="15"/>
      <c r="AA40" s="18">
        <v>15</v>
      </c>
      <c r="AB40" s="34">
        <f t="shared" si="52"/>
        <v>15</v>
      </c>
      <c r="AC40" s="34" t="str">
        <f t="shared" si="31"/>
        <v>-</v>
      </c>
      <c r="AG40" s="62">
        <f t="shared" si="53"/>
        <v>1</v>
      </c>
      <c r="AH40" s="11">
        <f t="shared" si="54"/>
        <v>1</v>
      </c>
      <c r="AI40" s="11">
        <f t="shared" si="55"/>
        <v>1</v>
      </c>
      <c r="AJ40" s="11">
        <f t="shared" si="56"/>
        <v>1</v>
      </c>
      <c r="AK40" s="11">
        <f t="shared" si="57"/>
        <v>1</v>
      </c>
      <c r="AL40" s="11">
        <f t="shared" si="58"/>
        <v>1</v>
      </c>
      <c r="AM40" s="11">
        <f t="shared" si="59"/>
        <v>1</v>
      </c>
      <c r="AN40" s="11">
        <f t="shared" si="60"/>
        <v>1</v>
      </c>
      <c r="AO40" s="11">
        <f t="shared" si="61"/>
        <v>1</v>
      </c>
      <c r="AP40" s="11">
        <f t="shared" si="62"/>
        <v>1</v>
      </c>
      <c r="AQ40" s="11">
        <f t="shared" si="63"/>
        <v>1</v>
      </c>
      <c r="AR40" s="11">
        <f t="shared" si="64"/>
        <v>2</v>
      </c>
      <c r="AS40" s="11">
        <f t="shared" si="65"/>
        <v>2</v>
      </c>
      <c r="AT40" s="11">
        <f t="shared" si="66"/>
        <v>1</v>
      </c>
      <c r="AU40" s="11">
        <f t="shared" si="67"/>
        <v>1</v>
      </c>
      <c r="AV40" s="11">
        <f t="shared" si="68"/>
        <v>1</v>
      </c>
      <c r="AX40" s="11">
        <f t="shared" si="49"/>
        <v>2</v>
      </c>
      <c r="EB40" s="11">
        <v>15</v>
      </c>
      <c r="ED40" s="11">
        <f t="shared" si="50"/>
        <v>15</v>
      </c>
      <c r="EE40" s="11" t="str">
        <f t="shared" si="51"/>
        <v>(15)</v>
      </c>
    </row>
    <row r="41" spans="1:135" ht="15.75">
      <c r="A41" s="8" t="str">
        <f t="shared" si="48"/>
        <v>16(17)</v>
      </c>
      <c r="B41" s="9" t="s">
        <v>265</v>
      </c>
      <c r="C41" s="10" t="s">
        <v>213</v>
      </c>
      <c r="D41" s="21">
        <f t="shared" si="28"/>
        <v>70</v>
      </c>
      <c r="E41" s="19"/>
      <c r="F41" s="15">
        <f t="shared" si="29"/>
        <v>2</v>
      </c>
      <c r="G41" s="20">
        <f t="shared" si="30"/>
        <v>17.5</v>
      </c>
      <c r="H41" s="19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44</v>
      </c>
      <c r="X41" s="15">
        <v>26</v>
      </c>
      <c r="AA41" s="18">
        <v>17</v>
      </c>
      <c r="AB41" s="34">
        <f t="shared" si="52"/>
        <v>16</v>
      </c>
      <c r="AC41" s="34">
        <f t="shared" si="31"/>
        <v>16</v>
      </c>
      <c r="AG41" s="62">
        <f>COUNT($I$3,I41,H41)</f>
        <v>1</v>
      </c>
      <c r="AH41" s="11">
        <f>COUNT($J$3,J41,I41)</f>
        <v>1</v>
      </c>
      <c r="AI41" s="11">
        <f>COUNT($K$3,K41,J41)</f>
        <v>1</v>
      </c>
      <c r="AJ41" s="11">
        <f>COUNT($L$3,L41,K41)</f>
        <v>1</v>
      </c>
      <c r="AK41" s="11">
        <f>COUNT($M$3,M41,L41)</f>
        <v>1</v>
      </c>
      <c r="AL41" s="11">
        <f>COUNT($N$3,N41,M41)</f>
        <v>1</v>
      </c>
      <c r="AM41" s="11">
        <f>COUNT($O$3,O41,N41)</f>
        <v>1</v>
      </c>
      <c r="AN41" s="11">
        <f>COUNT($P$3,P41,O41)</f>
        <v>1</v>
      </c>
      <c r="AO41" s="11">
        <f>COUNT($Q$3,Q41,P41)</f>
        <v>1</v>
      </c>
      <c r="AP41" s="11">
        <f>COUNT($R$3,R41,Q41)</f>
        <v>1</v>
      </c>
      <c r="AQ41" s="11">
        <f>COUNT($S$3,S41,R41)</f>
        <v>1</v>
      </c>
      <c r="AR41" s="11">
        <f>COUNT($T$3,T41,S41)</f>
        <v>1</v>
      </c>
      <c r="AS41" s="11">
        <f>COUNT($U$3,U41,T41)</f>
        <v>1</v>
      </c>
      <c r="AT41" s="11">
        <f>COUNT($V$3,V41,U41)</f>
        <v>1</v>
      </c>
      <c r="AU41" s="11">
        <f>COUNT($W$3,W41,V41)</f>
        <v>2</v>
      </c>
      <c r="AV41" s="11">
        <f>COUNT($X$3,X41,W41)</f>
        <v>3</v>
      </c>
      <c r="AX41" s="11">
        <f t="shared" si="49"/>
        <v>2</v>
      </c>
      <c r="EB41" s="11">
        <v>16</v>
      </c>
      <c r="ED41" s="11">
        <f t="shared" si="50"/>
        <v>16</v>
      </c>
      <c r="EE41" s="11" t="str">
        <f t="shared" si="51"/>
        <v>(17)</v>
      </c>
    </row>
    <row r="42" spans="1:135" ht="15.75">
      <c r="A42" s="8" t="str">
        <f t="shared" si="48"/>
        <v>17(21)</v>
      </c>
      <c r="B42" s="42" t="s">
        <v>267</v>
      </c>
      <c r="C42" s="10" t="s">
        <v>199</v>
      </c>
      <c r="D42" s="21">
        <f t="shared" si="28"/>
        <v>60</v>
      </c>
      <c r="E42" s="19"/>
      <c r="F42" s="15">
        <f t="shared" si="29"/>
        <v>2</v>
      </c>
      <c r="G42" s="20">
        <f t="shared" si="30"/>
        <v>15</v>
      </c>
      <c r="H42" s="19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20</v>
      </c>
      <c r="X42" s="15">
        <v>40</v>
      </c>
      <c r="AA42" s="18">
        <v>21</v>
      </c>
      <c r="AB42" s="34">
        <f t="shared" si="52"/>
        <v>17</v>
      </c>
      <c r="AC42" s="34">
        <f t="shared" si="31"/>
        <v>17</v>
      </c>
      <c r="AF42" s="11">
        <v>2</v>
      </c>
      <c r="AG42" s="62">
        <f>COUNT($I$3,I42,H42)</f>
        <v>1</v>
      </c>
      <c r="AH42" s="11">
        <f>COUNT($J$3,J42,I42)</f>
        <v>1</v>
      </c>
      <c r="AI42" s="11">
        <f>COUNT($K$3,K42,J42)</f>
        <v>1</v>
      </c>
      <c r="AJ42" s="11">
        <f>COUNT($L$3,L42,K42)</f>
        <v>1</v>
      </c>
      <c r="AK42" s="11">
        <f>COUNT($M$3,M42,L42)</f>
        <v>1</v>
      </c>
      <c r="AL42" s="11">
        <f>COUNT($N$3,N42,M42)</f>
        <v>1</v>
      </c>
      <c r="AM42" s="11">
        <f>COUNT($O$3,O42,N42)</f>
        <v>1</v>
      </c>
      <c r="AN42" s="11">
        <f>COUNT($P$3,P42,O42)</f>
        <v>1</v>
      </c>
      <c r="AO42" s="11">
        <f>COUNT($Q$3,Q42,P42)</f>
        <v>1</v>
      </c>
      <c r="AP42" s="11">
        <f>COUNT($R$3,R42,Q42)</f>
        <v>1</v>
      </c>
      <c r="AQ42" s="11">
        <f>COUNT($S$3,S42,R42)</f>
        <v>1</v>
      </c>
      <c r="AR42" s="11">
        <f>COUNT($T$3,T42,S42)</f>
        <v>1</v>
      </c>
      <c r="AS42" s="11">
        <f>COUNT($U$3,U42,T42)</f>
        <v>1</v>
      </c>
      <c r="AT42" s="11">
        <f>COUNT($V$3,V42,U42)</f>
        <v>1</v>
      </c>
      <c r="AU42" s="11">
        <f>COUNT($W$3,W42,V42)</f>
        <v>2</v>
      </c>
      <c r="AV42" s="11">
        <f>COUNT($X$3,X42,W42)</f>
        <v>3</v>
      </c>
      <c r="AX42" s="11">
        <f t="shared" si="49"/>
        <v>3</v>
      </c>
      <c r="EB42" s="11">
        <v>17</v>
      </c>
      <c r="ED42" s="11">
        <f t="shared" si="50"/>
        <v>17</v>
      </c>
      <c r="EE42" s="11" t="str">
        <f>IF(AX42&gt;2,"("&amp;AA42&amp;")","("&amp;AC42&amp;")")</f>
        <v>(21)</v>
      </c>
    </row>
    <row r="43" spans="1:135" ht="15.75">
      <c r="A43" s="8" t="str">
        <f t="shared" si="48"/>
        <v>18(16)</v>
      </c>
      <c r="B43" s="9" t="s">
        <v>241</v>
      </c>
      <c r="C43" s="10" t="s">
        <v>199</v>
      </c>
      <c r="D43" s="21">
        <f t="shared" si="28"/>
        <v>58</v>
      </c>
      <c r="E43" s="19"/>
      <c r="F43" s="15">
        <f t="shared" si="29"/>
        <v>1</v>
      </c>
      <c r="G43" s="20">
        <f t="shared" si="30"/>
        <v>29</v>
      </c>
      <c r="H43" s="19"/>
      <c r="I43" s="15"/>
      <c r="J43" s="15"/>
      <c r="K43" s="15"/>
      <c r="L43" s="15"/>
      <c r="M43" s="15"/>
      <c r="N43" s="15"/>
      <c r="O43" s="15"/>
      <c r="P43" s="15"/>
      <c r="Q43" s="15">
        <v>58</v>
      </c>
      <c r="R43" s="15"/>
      <c r="S43" s="15"/>
      <c r="T43" s="15"/>
      <c r="U43" s="15"/>
      <c r="V43" s="15"/>
      <c r="W43" s="15"/>
      <c r="X43" s="15"/>
      <c r="AA43" s="18">
        <v>16</v>
      </c>
      <c r="AB43" s="34">
        <f>IF(AND(D43=D42,D43=D41,D43=D40,D43=D39),ROW(14:14),IF(AND(D43=D42,D43=D41,D43=D40),ROW(15:15),IF(AND(D43=D42,D43=D41),ROW(16:16),IF(D43=D42,ROW(17:17),IF(D43&gt;1,ROW(19:19),"-")))))</f>
        <v>19</v>
      </c>
      <c r="AC43" s="34" t="str">
        <f>IF(F43&gt;1,ROW(19:19),"-")</f>
        <v>-</v>
      </c>
      <c r="AG43" s="62">
        <f>COUNT($I$3,I43,H43)</f>
        <v>1</v>
      </c>
      <c r="AH43" s="11">
        <f>COUNT($J$3,J43,I43)</f>
        <v>1</v>
      </c>
      <c r="AI43" s="11">
        <f>COUNT($K$3,K43,J43)</f>
        <v>1</v>
      </c>
      <c r="AJ43" s="11">
        <f>COUNT($L$3,L43,K43)</f>
        <v>1</v>
      </c>
      <c r="AK43" s="11">
        <f>COUNT($M$3,M43,L43)</f>
        <v>1</v>
      </c>
      <c r="AL43" s="11">
        <f>COUNT($N$3,N43,M43)</f>
        <v>1</v>
      </c>
      <c r="AM43" s="11">
        <f>COUNT($O$3,O43,N43)</f>
        <v>1</v>
      </c>
      <c r="AN43" s="11">
        <f>COUNT($P$3,P43,O43)</f>
        <v>1</v>
      </c>
      <c r="AO43" s="11">
        <f>COUNT($Q$3,Q43,P43)</f>
        <v>2</v>
      </c>
      <c r="AP43" s="11">
        <f>COUNT($R$3,R43,Q43)</f>
        <v>2</v>
      </c>
      <c r="AQ43" s="11">
        <f>COUNT($S$3,S43,R43)</f>
        <v>1</v>
      </c>
      <c r="AR43" s="11">
        <f>COUNT($T$3,T43,S43)</f>
        <v>1</v>
      </c>
      <c r="AS43" s="11">
        <f>COUNT($U$3,U43,T43)</f>
        <v>1</v>
      </c>
      <c r="AT43" s="11">
        <f>COUNT($V$3,V43,U43)</f>
        <v>1</v>
      </c>
      <c r="AU43" s="11">
        <f>COUNT($W$3,W43,V43)</f>
        <v>1</v>
      </c>
      <c r="AV43" s="11">
        <f>COUNT($X$3,X43,W43)</f>
        <v>1</v>
      </c>
      <c r="AX43" s="11">
        <f t="shared" si="49"/>
        <v>2</v>
      </c>
      <c r="EB43" s="11">
        <v>18</v>
      </c>
      <c r="ED43" s="11">
        <v>18</v>
      </c>
      <c r="EE43" s="11" t="str">
        <f t="shared" si="51"/>
        <v>(16)</v>
      </c>
    </row>
    <row r="44" spans="1:135" ht="15.75">
      <c r="A44" s="8" t="str">
        <f t="shared" si="48"/>
        <v>19(19)</v>
      </c>
      <c r="B44" s="9" t="s">
        <v>266</v>
      </c>
      <c r="C44" s="10" t="s">
        <v>199</v>
      </c>
      <c r="D44" s="21">
        <f t="shared" si="28"/>
        <v>31</v>
      </c>
      <c r="E44" s="19"/>
      <c r="F44" s="15">
        <f t="shared" si="29"/>
        <v>1</v>
      </c>
      <c r="G44" s="20">
        <f t="shared" si="30"/>
        <v>15.5</v>
      </c>
      <c r="H44" s="19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>
        <v>31</v>
      </c>
      <c r="X44" s="15"/>
      <c r="AA44" s="18">
        <v>19</v>
      </c>
      <c r="AB44" s="34">
        <f>IF(AND(D44=D43,D44=D42,D44=D41,D44=D40),ROW(15:15),IF(AND(D44=D43,D44=D42,D44=D41),ROW(16:16),IF(AND(D44=D43,D44=D42),ROW(17:17),IF(D44=D43,ROW(19:19),IF(D44&gt;1,ROW(21:21),"-")))))</f>
        <v>21</v>
      </c>
      <c r="AC44" s="34" t="str">
        <f>IF(F44&gt;1,ROW(21:21),"-")</f>
        <v>-</v>
      </c>
      <c r="AG44" s="62">
        <f>COUNT($I$3,I44,H44)</f>
        <v>1</v>
      </c>
      <c r="AH44" s="11">
        <f>COUNT($J$3,J44,I44)</f>
        <v>1</v>
      </c>
      <c r="AI44" s="11">
        <f>COUNT($K$3,K44,J44)</f>
        <v>1</v>
      </c>
      <c r="AJ44" s="11">
        <f>COUNT($L$3,L44,K44)</f>
        <v>1</v>
      </c>
      <c r="AK44" s="11">
        <f>COUNT($M$3,M44,L44)</f>
        <v>1</v>
      </c>
      <c r="AL44" s="11">
        <f>COUNT($N$3,N44,M44)</f>
        <v>1</v>
      </c>
      <c r="AM44" s="11">
        <f>COUNT($O$3,O44,N44)</f>
        <v>1</v>
      </c>
      <c r="AN44" s="11">
        <f>COUNT($P$3,P44,O44)</f>
        <v>1</v>
      </c>
      <c r="AO44" s="11">
        <f>COUNT($Q$3,Q44,P44)</f>
        <v>1</v>
      </c>
      <c r="AP44" s="11">
        <f>COUNT($R$3,R44,Q44)</f>
        <v>1</v>
      </c>
      <c r="AQ44" s="11">
        <f>COUNT($S$3,S44,R44)</f>
        <v>1</v>
      </c>
      <c r="AR44" s="11">
        <f>COUNT($T$3,T44,S44)</f>
        <v>1</v>
      </c>
      <c r="AS44" s="11">
        <f>COUNT($U$3,U44,T44)</f>
        <v>1</v>
      </c>
      <c r="AT44" s="11">
        <f>COUNT($V$3,V44,U44)</f>
        <v>1</v>
      </c>
      <c r="AU44" s="11">
        <f>COUNT($W$3,W44,V44)</f>
        <v>2</v>
      </c>
      <c r="AV44" s="11">
        <f>COUNT($X$3,X44,W44)</f>
        <v>2</v>
      </c>
      <c r="AX44" s="11">
        <f t="shared" si="49"/>
        <v>2</v>
      </c>
      <c r="EB44" s="11">
        <v>19</v>
      </c>
      <c r="ED44" s="11">
        <v>19</v>
      </c>
      <c r="EE44" s="11" t="str">
        <f t="shared" si="51"/>
        <v>(19)</v>
      </c>
    </row>
    <row r="45" spans="1:135" ht="15.75">
      <c r="A45" s="8" t="str">
        <f t="shared" si="48"/>
        <v>20(22)</v>
      </c>
      <c r="B45" s="9" t="s">
        <v>172</v>
      </c>
      <c r="C45" s="10" t="s">
        <v>182</v>
      </c>
      <c r="D45" s="21">
        <f t="shared" si="28"/>
        <v>9</v>
      </c>
      <c r="E45" s="19"/>
      <c r="F45" s="15">
        <f t="shared" si="29"/>
        <v>1</v>
      </c>
      <c r="G45" s="20">
        <f t="shared" si="30"/>
        <v>4.5</v>
      </c>
      <c r="H45" s="19"/>
      <c r="I45" s="15"/>
      <c r="J45" s="15"/>
      <c r="K45" s="15"/>
      <c r="L45" s="15"/>
      <c r="M45" s="15"/>
      <c r="N45" s="15"/>
      <c r="O45" s="15"/>
      <c r="P45" s="15">
        <v>9</v>
      </c>
      <c r="Q45" s="15"/>
      <c r="R45" s="15"/>
      <c r="S45" s="15"/>
      <c r="T45" s="15"/>
      <c r="U45" s="15"/>
      <c r="V45" s="15"/>
      <c r="W45" s="15"/>
      <c r="X45" s="15"/>
      <c r="AA45" s="18">
        <v>22</v>
      </c>
      <c r="AB45" s="34">
        <f>IF(AND(D45=D44,D45=D43,D45=D42,D45=D41),ROW(16:16),IF(AND(D45=D44,D45=D43,D45=D42),ROW(17:17),IF(AND(D45=D44,D45=D43),ROW(19:19),IF(D45=D44,ROW(21:21),IF(D45&gt;1,ROW(22:22),"-")))))</f>
        <v>22</v>
      </c>
      <c r="AC45" s="34" t="str">
        <f>IF(F45&gt;1,ROW(22:22),"-")</f>
        <v>-</v>
      </c>
      <c r="AG45" s="62">
        <f>COUNT($I$3,I45,H45)</f>
        <v>1</v>
      </c>
      <c r="AH45" s="11">
        <f>COUNT($J$3,J45,I45)</f>
        <v>1</v>
      </c>
      <c r="AI45" s="11">
        <f>COUNT($K$3,K45,J45)</f>
        <v>1</v>
      </c>
      <c r="AJ45" s="11">
        <f>COUNT($L$3,L45,K45)</f>
        <v>1</v>
      </c>
      <c r="AK45" s="11">
        <f>COUNT($M$3,M45,L45)</f>
        <v>1</v>
      </c>
      <c r="AL45" s="11">
        <f>COUNT($N$3,N45,M45)</f>
        <v>1</v>
      </c>
      <c r="AM45" s="11">
        <f>COUNT($O$3,O45,N45)</f>
        <v>1</v>
      </c>
      <c r="AN45" s="11">
        <f>COUNT($P$3,P45,O45)</f>
        <v>2</v>
      </c>
      <c r="AO45" s="11">
        <f>COUNT($Q$3,Q45,P45)</f>
        <v>2</v>
      </c>
      <c r="AP45" s="11">
        <f>COUNT($R$3,R45,Q45)</f>
        <v>1</v>
      </c>
      <c r="AQ45" s="11">
        <f>COUNT($S$3,S45,R45)</f>
        <v>1</v>
      </c>
      <c r="AR45" s="11">
        <f>COUNT($T$3,T45,S45)</f>
        <v>1</v>
      </c>
      <c r="AS45" s="11">
        <f>COUNT($U$3,U45,T45)</f>
        <v>1</v>
      </c>
      <c r="AT45" s="11">
        <f>COUNT($V$3,V45,U45)</f>
        <v>1</v>
      </c>
      <c r="AU45" s="11">
        <f>COUNT($W$3,W45,V45)</f>
        <v>1</v>
      </c>
      <c r="AV45" s="11">
        <f>COUNT($X$3,X45,W45)</f>
        <v>1</v>
      </c>
      <c r="AX45" s="11">
        <f t="shared" si="49"/>
        <v>2</v>
      </c>
      <c r="EB45" s="11">
        <v>20</v>
      </c>
      <c r="ED45" s="11">
        <v>20</v>
      </c>
      <c r="EE45" s="11" t="str">
        <f t="shared" si="51"/>
        <v>(22)</v>
      </c>
    </row>
    <row r="46" spans="1:50" ht="15.75">
      <c r="A46" s="8">
        <f>ED46&amp;EE46</f>
      </c>
      <c r="B46" s="9"/>
      <c r="C46" s="10"/>
      <c r="D46" s="21">
        <f t="shared" si="28"/>
        <v>0</v>
      </c>
      <c r="E46" s="19"/>
      <c r="F46" s="15">
        <f t="shared" si="29"/>
        <v>0</v>
      </c>
      <c r="G46" s="20" t="e">
        <f t="shared" si="30"/>
        <v>#DIV/0!</v>
      </c>
      <c r="H46" s="19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AA46" s="18"/>
      <c r="AB46" s="34"/>
      <c r="AC46" s="34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X46" s="11"/>
    </row>
    <row r="47" spans="1:50" ht="15.75">
      <c r="A47" s="8">
        <f>ED47&amp;EE47</f>
      </c>
      <c r="B47" s="9"/>
      <c r="C47" s="10"/>
      <c r="D47" s="21">
        <f t="shared" si="28"/>
        <v>0</v>
      </c>
      <c r="E47" s="19"/>
      <c r="F47" s="15">
        <f t="shared" si="29"/>
        <v>0</v>
      </c>
      <c r="G47" s="20" t="e">
        <f t="shared" si="30"/>
        <v>#DIV/0!</v>
      </c>
      <c r="H47" s="19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AA47" s="18"/>
      <c r="AB47" s="34"/>
      <c r="AC47" s="34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X47" s="11"/>
    </row>
    <row r="48" spans="1:50" ht="15.75">
      <c r="A48" s="8">
        <f>ED48&amp;EE48</f>
      </c>
      <c r="B48" s="9"/>
      <c r="C48" s="10"/>
      <c r="D48" s="21">
        <f t="shared" si="28"/>
        <v>0</v>
      </c>
      <c r="E48" s="19"/>
      <c r="F48" s="15">
        <f t="shared" si="29"/>
        <v>0</v>
      </c>
      <c r="G48" s="20" t="e">
        <f t="shared" si="30"/>
        <v>#DIV/0!</v>
      </c>
      <c r="H48" s="1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AA48" s="18"/>
      <c r="AB48" s="34"/>
      <c r="AC48" s="34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X48" s="11"/>
    </row>
    <row r="49" spans="1:50" ht="15.75">
      <c r="A49" s="8">
        <f>ED49&amp;EE49</f>
      </c>
      <c r="B49" s="9"/>
      <c r="C49" s="10"/>
      <c r="D49" s="21">
        <f t="shared" si="28"/>
        <v>0</v>
      </c>
      <c r="E49" s="19"/>
      <c r="F49" s="15">
        <f t="shared" si="29"/>
        <v>0</v>
      </c>
      <c r="G49" s="20" t="e">
        <f t="shared" si="30"/>
        <v>#DIV/0!</v>
      </c>
      <c r="H49" s="1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AA49" s="18"/>
      <c r="AB49" s="34"/>
      <c r="AC49" s="34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X49" s="11"/>
    </row>
  </sheetData>
  <printOptions/>
  <pageMargins left="0" right="0" top="0.1968503937007874" bottom="0.1968503937007874" header="0" footer="0"/>
  <pageSetup horizontalDpi="600" verticalDpi="600" orientation="landscape" paperSize="9" r:id="rId2"/>
  <rowBreaks count="1" manualBreakCount="1">
    <brk id="21" max="6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IV123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2.75"/>
  <cols>
    <col min="1" max="1" width="9.8515625" style="4" bestFit="1" customWidth="1"/>
    <col min="2" max="2" width="22.7109375" style="45" customWidth="1"/>
    <col min="3" max="3" width="15.57421875" style="50" customWidth="1"/>
    <col min="4" max="4" width="10.7109375" style="38" customWidth="1"/>
    <col min="5" max="5" width="5.7109375" style="0" customWidth="1"/>
    <col min="6" max="7" width="7.7109375" style="0" customWidth="1"/>
    <col min="9" max="12" width="8.00390625" style="11" customWidth="1"/>
    <col min="13" max="13" width="9.140625" style="59" customWidth="1"/>
    <col min="14" max="68" width="4.7109375" style="0" customWidth="1"/>
    <col min="69" max="114" width="4.7109375" style="11" customWidth="1"/>
    <col min="115" max="131" width="4.7109375" style="0" customWidth="1"/>
    <col min="132" max="132" width="4.7109375" style="11" customWidth="1"/>
    <col min="133" max="133" width="4.7109375" style="0" customWidth="1"/>
    <col min="134" max="135" width="6.7109375" style="11" customWidth="1"/>
    <col min="136" max="16384" width="4.7109375" style="0" customWidth="1"/>
  </cols>
  <sheetData>
    <row r="1" spans="1:3" ht="15.75">
      <c r="A1" s="28"/>
      <c r="B1" s="2" t="s">
        <v>19</v>
      </c>
      <c r="C1" s="47"/>
    </row>
    <row r="2" spans="1:3" ht="14.25">
      <c r="A2" s="28"/>
      <c r="B2" s="4" t="s">
        <v>243</v>
      </c>
      <c r="C2" s="29"/>
    </row>
    <row r="3" spans="1:7" ht="14.25">
      <c r="A3" s="28"/>
      <c r="B3" s="46">
        <v>40264</v>
      </c>
      <c r="C3" s="47"/>
      <c r="D3" s="39"/>
      <c r="E3" s="11"/>
      <c r="F3" s="11"/>
      <c r="G3" s="11"/>
    </row>
    <row r="4" spans="1:72" ht="54.75" customHeight="1">
      <c r="A4" s="29" t="s">
        <v>0</v>
      </c>
      <c r="B4" s="2" t="s">
        <v>1</v>
      </c>
      <c r="C4" s="48" t="s">
        <v>2</v>
      </c>
      <c r="D4" s="40" t="s">
        <v>24</v>
      </c>
      <c r="E4" s="13"/>
      <c r="F4" s="13" t="s">
        <v>23</v>
      </c>
      <c r="G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60" t="s">
        <v>246</v>
      </c>
      <c r="N4" s="31" t="s">
        <v>34</v>
      </c>
      <c r="BQ4" s="31" t="s">
        <v>30</v>
      </c>
      <c r="BR4" s="31" t="s">
        <v>31</v>
      </c>
      <c r="BS4" s="31" t="s">
        <v>32</v>
      </c>
      <c r="BT4" s="31" t="s">
        <v>33</v>
      </c>
    </row>
    <row r="5" spans="1:256" s="24" customFormat="1" ht="15.75" customHeight="1">
      <c r="A5" s="30" t="str">
        <f aca="true" t="shared" si="0" ref="A5:A36">DU5&amp;EE5</f>
        <v>1(1)</v>
      </c>
      <c r="B5" s="44" t="s">
        <v>36</v>
      </c>
      <c r="C5" s="49" t="s">
        <v>39</v>
      </c>
      <c r="D5" s="41">
        <f aca="true" t="shared" si="1" ref="D5:D36">IF(F5&gt;0.5,(G5/F5),0)</f>
        <v>225.5</v>
      </c>
      <c r="E5"/>
      <c r="F5" s="25">
        <f aca="true" t="shared" si="2" ref="F5:F36">COUNT(N5:BO5)</f>
        <v>32</v>
      </c>
      <c r="G5" s="15">
        <f aca="true" t="shared" si="3" ref="G5:G36">SUM(N5:BO5)</f>
        <v>7216</v>
      </c>
      <c r="H5"/>
      <c r="I5" s="25">
        <f aca="true" t="shared" si="4" ref="I5:I36">COUNTIF(BQ5:DR5,2)</f>
        <v>7</v>
      </c>
      <c r="J5" s="25">
        <f aca="true" t="shared" si="5" ref="J5:J36">COUNTIF(BQ5:DR5,-2)</f>
        <v>4</v>
      </c>
      <c r="K5" s="25">
        <f aca="true" t="shared" si="6" ref="K5:K36">COUNTIF(BQ5:DR5,1)</f>
        <v>18</v>
      </c>
      <c r="L5" s="25">
        <f aca="true" t="shared" si="7" ref="L5:L36">COUNTIF(BQ5:DR5,-1)</f>
        <v>3</v>
      </c>
      <c r="M5" s="61">
        <f aca="true" t="shared" si="8" ref="M5:M36">IF(F5&gt;0,(I5+K5)/(F5),0)</f>
        <v>0.78125</v>
      </c>
      <c r="N5" s="52">
        <v>206</v>
      </c>
      <c r="O5" s="52">
        <v>164</v>
      </c>
      <c r="P5" s="52">
        <v>178</v>
      </c>
      <c r="Q5" s="52">
        <v>179</v>
      </c>
      <c r="R5" s="52">
        <v>229</v>
      </c>
      <c r="S5" s="52">
        <v>193</v>
      </c>
      <c r="T5" s="52">
        <v>223</v>
      </c>
      <c r="U5" s="52">
        <v>181</v>
      </c>
      <c r="V5" s="52">
        <v>255</v>
      </c>
      <c r="W5" s="52">
        <v>177</v>
      </c>
      <c r="X5" s="52">
        <v>305</v>
      </c>
      <c r="Y5" s="52">
        <v>219</v>
      </c>
      <c r="Z5" s="52">
        <v>352</v>
      </c>
      <c r="AA5" s="52">
        <v>243</v>
      </c>
      <c r="AB5" s="52">
        <v>218</v>
      </c>
      <c r="AC5" s="52">
        <v>262</v>
      </c>
      <c r="AD5" s="52">
        <v>232</v>
      </c>
      <c r="AE5" s="52">
        <v>252</v>
      </c>
      <c r="AF5" s="52">
        <v>222</v>
      </c>
      <c r="AG5" s="52">
        <v>332</v>
      </c>
      <c r="AH5" s="25">
        <v>153</v>
      </c>
      <c r="AI5" s="25">
        <v>276</v>
      </c>
      <c r="AJ5" s="25">
        <v>214</v>
      </c>
      <c r="AK5" s="25">
        <v>243</v>
      </c>
      <c r="AL5" s="25">
        <v>229</v>
      </c>
      <c r="AM5" s="25">
        <v>227</v>
      </c>
      <c r="AN5" s="25">
        <v>182</v>
      </c>
      <c r="AO5" s="25">
        <v>247</v>
      </c>
      <c r="AP5" s="25">
        <v>218</v>
      </c>
      <c r="AQ5" s="25">
        <v>231</v>
      </c>
      <c r="AR5" s="25">
        <v>169</v>
      </c>
      <c r="AS5" s="25">
        <v>205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25">
        <v>2</v>
      </c>
      <c r="BR5" s="25">
        <v>-1</v>
      </c>
      <c r="BS5" s="25">
        <v>1</v>
      </c>
      <c r="BT5" s="25">
        <v>-2</v>
      </c>
      <c r="BU5" s="25">
        <v>1</v>
      </c>
      <c r="BV5" s="25">
        <v>1</v>
      </c>
      <c r="BW5" s="25">
        <v>2</v>
      </c>
      <c r="BX5" s="52">
        <v>1</v>
      </c>
      <c r="BY5" s="52">
        <v>-2</v>
      </c>
      <c r="BZ5" s="52">
        <v>1</v>
      </c>
      <c r="CA5" s="52">
        <v>1</v>
      </c>
      <c r="CB5" s="52">
        <v>2</v>
      </c>
      <c r="CC5" s="52">
        <v>1</v>
      </c>
      <c r="CD5" s="25">
        <v>1</v>
      </c>
      <c r="CE5" s="25">
        <v>2</v>
      </c>
      <c r="CF5" s="25">
        <v>1</v>
      </c>
      <c r="CG5" s="25">
        <v>-1</v>
      </c>
      <c r="CH5" s="25">
        <v>2</v>
      </c>
      <c r="CI5" s="25">
        <v>1</v>
      </c>
      <c r="CJ5" s="25">
        <v>1</v>
      </c>
      <c r="CK5" s="25">
        <v>-2</v>
      </c>
      <c r="CL5" s="25">
        <v>1</v>
      </c>
      <c r="CM5" s="25">
        <v>1</v>
      </c>
      <c r="CN5" s="25">
        <v>-2</v>
      </c>
      <c r="CO5" s="25">
        <v>1</v>
      </c>
      <c r="CP5" s="25">
        <v>1</v>
      </c>
      <c r="CQ5" s="25">
        <v>2</v>
      </c>
      <c r="CR5" s="25">
        <v>1</v>
      </c>
      <c r="CS5" s="25">
        <v>-1</v>
      </c>
      <c r="CT5" s="25">
        <v>2</v>
      </c>
      <c r="CU5" s="25">
        <v>1</v>
      </c>
      <c r="CV5" s="25">
        <v>1</v>
      </c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18"/>
      <c r="DT5" s="18">
        <v>1</v>
      </c>
      <c r="DU5" s="34">
        <f>IF(AND(D5=D4,D5=D3,D5=D2,D5=D1),ROW(#REF!),IF(AND(D5=D4,D5=D3,D5=D2),ROW(#REF!),IF(AND(D5=D4,D5=D3),ROW(#REF!),IF(D5=D4,ROW(#REF!),IF(D5&gt;1,ROW(1:1),"-")))))</f>
        <v>1</v>
      </c>
      <c r="DV5" s="34">
        <f aca="true" t="shared" si="9" ref="DV5:DV36">IF(DX5=1,ROW($A1:$IV1),"-")</f>
        <v>1</v>
      </c>
      <c r="DW5" s="17"/>
      <c r="DX5" s="18">
        <v>1</v>
      </c>
      <c r="DY5" s="18"/>
      <c r="DZ5" s="18"/>
      <c r="EA5" s="17"/>
      <c r="EB5" s="18">
        <v>11</v>
      </c>
      <c r="EC5" s="17"/>
      <c r="ED5" s="18">
        <f aca="true" t="shared" si="10" ref="ED5:ED36">IF(DX5=1,DU5,IF(DX5="",DU5,""))</f>
        <v>1</v>
      </c>
      <c r="EE5" s="18" t="str">
        <f aca="true" t="shared" si="11" ref="EE5:EE36">IF(DX5=1,"("&amp;DT5&amp;")","("&amp;DV5&amp;")")</f>
        <v>(1)</v>
      </c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4" customFormat="1" ht="15.75" customHeight="1">
      <c r="A6" s="30" t="str">
        <f t="shared" si="0"/>
        <v>2(3)</v>
      </c>
      <c r="B6" s="44" t="s">
        <v>42</v>
      </c>
      <c r="C6" s="49" t="s">
        <v>41</v>
      </c>
      <c r="D6" s="41">
        <f t="shared" si="1"/>
        <v>215.61904761904762</v>
      </c>
      <c r="E6"/>
      <c r="F6" s="25">
        <f t="shared" si="2"/>
        <v>21</v>
      </c>
      <c r="G6" s="15">
        <f t="shared" si="3"/>
        <v>4528</v>
      </c>
      <c r="H6"/>
      <c r="I6" s="25">
        <f t="shared" si="4"/>
        <v>6</v>
      </c>
      <c r="J6" s="25">
        <f t="shared" si="5"/>
        <v>2</v>
      </c>
      <c r="K6" s="25">
        <f t="shared" si="6"/>
        <v>12</v>
      </c>
      <c r="L6" s="25">
        <f t="shared" si="7"/>
        <v>1</v>
      </c>
      <c r="M6" s="61">
        <f t="shared" si="8"/>
        <v>0.8571428571428571</v>
      </c>
      <c r="N6" s="52">
        <v>165</v>
      </c>
      <c r="O6" s="52">
        <v>231</v>
      </c>
      <c r="P6" s="52">
        <v>265</v>
      </c>
      <c r="Q6" s="52">
        <v>232</v>
      </c>
      <c r="R6" s="52">
        <v>284</v>
      </c>
      <c r="S6" s="52">
        <v>170</v>
      </c>
      <c r="T6" s="52">
        <v>212</v>
      </c>
      <c r="U6" s="52">
        <v>247</v>
      </c>
      <c r="V6" s="52">
        <v>242</v>
      </c>
      <c r="W6" s="52">
        <v>248</v>
      </c>
      <c r="X6" s="52">
        <v>219</v>
      </c>
      <c r="Y6" s="52">
        <v>184</v>
      </c>
      <c r="Z6" s="52">
        <v>266</v>
      </c>
      <c r="AA6" s="52">
        <v>162</v>
      </c>
      <c r="AB6" s="52">
        <v>144</v>
      </c>
      <c r="AC6" s="52">
        <v>191</v>
      </c>
      <c r="AD6" s="52">
        <v>244</v>
      </c>
      <c r="AE6" s="52">
        <v>276</v>
      </c>
      <c r="AF6" s="52">
        <v>231</v>
      </c>
      <c r="AG6" s="52">
        <v>180</v>
      </c>
      <c r="AH6" s="25">
        <v>135</v>
      </c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25">
        <v>2</v>
      </c>
      <c r="BR6" s="25">
        <v>1</v>
      </c>
      <c r="BS6" s="25">
        <v>1</v>
      </c>
      <c r="BT6" s="25">
        <v>2</v>
      </c>
      <c r="BU6" s="25">
        <v>1</v>
      </c>
      <c r="BV6" s="25">
        <v>2</v>
      </c>
      <c r="BW6" s="25">
        <v>1</v>
      </c>
      <c r="BX6" s="25">
        <v>1</v>
      </c>
      <c r="BY6" s="52">
        <v>2</v>
      </c>
      <c r="BZ6" s="52">
        <v>1</v>
      </c>
      <c r="CA6" s="52">
        <v>-2</v>
      </c>
      <c r="CB6" s="52">
        <v>1</v>
      </c>
      <c r="CC6" s="52">
        <v>1</v>
      </c>
      <c r="CD6" s="25">
        <v>2</v>
      </c>
      <c r="CE6" s="25">
        <v>1</v>
      </c>
      <c r="CF6" s="25">
        <v>1</v>
      </c>
      <c r="CG6" s="25">
        <v>2</v>
      </c>
      <c r="CH6" s="25">
        <v>1</v>
      </c>
      <c r="CI6" s="25">
        <v>1</v>
      </c>
      <c r="CJ6" s="25">
        <v>-2</v>
      </c>
      <c r="CK6" s="25">
        <v>-1</v>
      </c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18"/>
      <c r="DT6" s="18">
        <v>3</v>
      </c>
      <c r="DU6" s="34">
        <f>IF(AND(D6=D5,D6=D4,D6=D3,D6=D2),ROW(#REF!),IF(AND(D6=D5,D6=D4,D6=D3),ROW(#REF!),IF(AND(D6=D5,D6=D4),ROW(#REF!),IF(D6=D5,ROW(1:1),IF(D6&gt;1,ROW(2:2),"-")))))</f>
        <v>2</v>
      </c>
      <c r="DV6" s="34">
        <f t="shared" si="9"/>
        <v>2</v>
      </c>
      <c r="DW6" s="17"/>
      <c r="DX6" s="18">
        <v>1</v>
      </c>
      <c r="DY6" s="18"/>
      <c r="DZ6" s="18"/>
      <c r="EA6" s="17"/>
      <c r="EB6" s="18">
        <v>16</v>
      </c>
      <c r="EC6" s="17"/>
      <c r="ED6" s="18">
        <f t="shared" si="10"/>
        <v>2</v>
      </c>
      <c r="EE6" s="18" t="str">
        <f t="shared" si="11"/>
        <v>(3)</v>
      </c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4" customFormat="1" ht="15.75" customHeight="1">
      <c r="A7" s="30" t="str">
        <f t="shared" si="0"/>
        <v>3(2)</v>
      </c>
      <c r="B7" s="44" t="s">
        <v>35</v>
      </c>
      <c r="C7" s="49" t="s">
        <v>183</v>
      </c>
      <c r="D7" s="41">
        <f t="shared" si="1"/>
        <v>213.625</v>
      </c>
      <c r="E7"/>
      <c r="F7" s="25">
        <f t="shared" si="2"/>
        <v>24</v>
      </c>
      <c r="G7" s="15">
        <f t="shared" si="3"/>
        <v>5127</v>
      </c>
      <c r="H7"/>
      <c r="I7" s="25">
        <f t="shared" si="4"/>
        <v>6</v>
      </c>
      <c r="J7" s="25">
        <f t="shared" si="5"/>
        <v>3</v>
      </c>
      <c r="K7" s="25">
        <f t="shared" si="6"/>
        <v>13</v>
      </c>
      <c r="L7" s="25">
        <f t="shared" si="7"/>
        <v>2</v>
      </c>
      <c r="M7" s="61">
        <f t="shared" si="8"/>
        <v>0.7916666666666666</v>
      </c>
      <c r="N7" s="52">
        <v>208</v>
      </c>
      <c r="O7" s="52">
        <v>192</v>
      </c>
      <c r="P7" s="52">
        <v>224</v>
      </c>
      <c r="Q7" s="52">
        <v>231</v>
      </c>
      <c r="R7" s="52">
        <v>191</v>
      </c>
      <c r="S7" s="52">
        <v>233</v>
      </c>
      <c r="T7" s="52">
        <v>234</v>
      </c>
      <c r="U7" s="52">
        <v>204</v>
      </c>
      <c r="V7" s="52">
        <v>232</v>
      </c>
      <c r="W7" s="52">
        <v>205</v>
      </c>
      <c r="X7" s="52">
        <v>227</v>
      </c>
      <c r="Y7" s="52">
        <v>328</v>
      </c>
      <c r="Z7" s="52">
        <v>256</v>
      </c>
      <c r="AA7" s="52">
        <v>233</v>
      </c>
      <c r="AB7" s="52">
        <v>157</v>
      </c>
      <c r="AC7" s="52">
        <v>205</v>
      </c>
      <c r="AD7" s="52">
        <v>193</v>
      </c>
      <c r="AE7" s="52">
        <v>142</v>
      </c>
      <c r="AF7" s="52">
        <v>167</v>
      </c>
      <c r="AG7" s="52">
        <v>162</v>
      </c>
      <c r="AH7" s="25">
        <v>192</v>
      </c>
      <c r="AI7" s="25">
        <v>196</v>
      </c>
      <c r="AJ7" s="25">
        <v>246</v>
      </c>
      <c r="AK7" s="25">
        <v>269</v>
      </c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18"/>
      <c r="BQ7" s="25">
        <v>-2</v>
      </c>
      <c r="BR7" s="25">
        <v>1</v>
      </c>
      <c r="BS7" s="25">
        <v>1</v>
      </c>
      <c r="BT7" s="25">
        <v>-2</v>
      </c>
      <c r="BU7" s="25">
        <v>-1</v>
      </c>
      <c r="BV7" s="25">
        <v>1</v>
      </c>
      <c r="BW7" s="25">
        <v>2</v>
      </c>
      <c r="BX7" s="52">
        <v>1</v>
      </c>
      <c r="BY7" s="52">
        <v>2</v>
      </c>
      <c r="BZ7" s="52">
        <v>1</v>
      </c>
      <c r="CA7" s="52">
        <v>1</v>
      </c>
      <c r="CB7" s="52">
        <v>2</v>
      </c>
      <c r="CC7" s="52">
        <v>1</v>
      </c>
      <c r="CD7" s="25">
        <v>2</v>
      </c>
      <c r="CE7" s="25">
        <v>1</v>
      </c>
      <c r="CF7" s="25">
        <v>2</v>
      </c>
      <c r="CG7" s="25">
        <v>1</v>
      </c>
      <c r="CH7" s="25">
        <v>1</v>
      </c>
      <c r="CI7" s="25">
        <v>-2</v>
      </c>
      <c r="CJ7" s="25">
        <v>-1</v>
      </c>
      <c r="CK7" s="25">
        <v>1</v>
      </c>
      <c r="CL7" s="25">
        <v>2</v>
      </c>
      <c r="CM7" s="25">
        <v>1</v>
      </c>
      <c r="CN7" s="25">
        <v>1</v>
      </c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18"/>
      <c r="DT7" s="18">
        <v>2</v>
      </c>
      <c r="DU7" s="34">
        <f>IF(AND(D7=D6,D7=D5,D7=D4,D7=D3),ROW(#REF!),IF(AND(D7=D6,D7=D5,D7=D4),ROW(#REF!),IF(AND(D7=D6,D7=D5),ROW(1:1),IF(D7=D6,ROW(2:2),IF(D7&gt;1,ROW(3:3),"-")))))</f>
        <v>3</v>
      </c>
      <c r="DV7" s="34">
        <f t="shared" si="9"/>
        <v>3</v>
      </c>
      <c r="DW7" s="17"/>
      <c r="DX7" s="18">
        <v>1</v>
      </c>
      <c r="DY7" s="18"/>
      <c r="DZ7" s="18"/>
      <c r="EA7" s="17"/>
      <c r="EB7" s="18">
        <v>20</v>
      </c>
      <c r="EC7" s="17"/>
      <c r="ED7" s="18">
        <f t="shared" si="10"/>
        <v>3</v>
      </c>
      <c r="EE7" s="18" t="str">
        <f t="shared" si="11"/>
        <v>(2)</v>
      </c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4" customFormat="1" ht="15.75" customHeight="1">
      <c r="A8" s="30" t="str">
        <f t="shared" si="0"/>
        <v>4(4)</v>
      </c>
      <c r="B8" s="44" t="s">
        <v>46</v>
      </c>
      <c r="C8" s="49" t="s">
        <v>183</v>
      </c>
      <c r="D8" s="41">
        <f t="shared" si="1"/>
        <v>210.53333333333333</v>
      </c>
      <c r="E8"/>
      <c r="F8" s="25">
        <f t="shared" si="2"/>
        <v>30</v>
      </c>
      <c r="G8" s="15">
        <f t="shared" si="3"/>
        <v>6316</v>
      </c>
      <c r="H8"/>
      <c r="I8" s="25">
        <f t="shared" si="4"/>
        <v>6</v>
      </c>
      <c r="J8" s="25">
        <f t="shared" si="5"/>
        <v>5</v>
      </c>
      <c r="K8" s="25">
        <f t="shared" si="6"/>
        <v>15</v>
      </c>
      <c r="L8" s="25">
        <f t="shared" si="7"/>
        <v>4</v>
      </c>
      <c r="M8" s="61">
        <f t="shared" si="8"/>
        <v>0.7</v>
      </c>
      <c r="N8" s="52">
        <v>242</v>
      </c>
      <c r="O8" s="52">
        <v>234</v>
      </c>
      <c r="P8" s="52">
        <v>240</v>
      </c>
      <c r="Q8" s="52">
        <v>203</v>
      </c>
      <c r="R8" s="52">
        <v>174</v>
      </c>
      <c r="S8" s="52">
        <v>145</v>
      </c>
      <c r="T8" s="52">
        <v>145</v>
      </c>
      <c r="U8" s="52">
        <v>255</v>
      </c>
      <c r="V8" s="52">
        <v>206</v>
      </c>
      <c r="W8" s="52">
        <v>171</v>
      </c>
      <c r="X8" s="52">
        <v>198</v>
      </c>
      <c r="Y8" s="52">
        <v>214</v>
      </c>
      <c r="Z8" s="52">
        <v>248</v>
      </c>
      <c r="AA8" s="52">
        <v>275</v>
      </c>
      <c r="AB8" s="52">
        <v>136</v>
      </c>
      <c r="AC8" s="52">
        <v>216</v>
      </c>
      <c r="AD8" s="52">
        <v>190</v>
      </c>
      <c r="AE8" s="52">
        <v>157</v>
      </c>
      <c r="AF8" s="52">
        <v>235</v>
      </c>
      <c r="AG8" s="52">
        <v>233</v>
      </c>
      <c r="AH8" s="25">
        <v>245</v>
      </c>
      <c r="AI8" s="25">
        <v>141</v>
      </c>
      <c r="AJ8" s="25">
        <v>191</v>
      </c>
      <c r="AK8" s="25">
        <v>217</v>
      </c>
      <c r="AL8" s="25">
        <v>183</v>
      </c>
      <c r="AM8" s="25">
        <v>220</v>
      </c>
      <c r="AN8" s="25">
        <v>266</v>
      </c>
      <c r="AO8" s="25">
        <v>199</v>
      </c>
      <c r="AP8" s="25">
        <v>299</v>
      </c>
      <c r="AQ8" s="25">
        <v>238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18"/>
      <c r="BQ8" s="25">
        <v>-2</v>
      </c>
      <c r="BR8" s="25">
        <v>1</v>
      </c>
      <c r="BS8" s="25">
        <v>1</v>
      </c>
      <c r="BT8" s="25">
        <v>-2</v>
      </c>
      <c r="BU8" s="25">
        <v>-1</v>
      </c>
      <c r="BV8" s="25">
        <v>-1</v>
      </c>
      <c r="BW8" s="25">
        <v>-2</v>
      </c>
      <c r="BX8" s="52">
        <v>1</v>
      </c>
      <c r="BY8" s="52">
        <v>-1</v>
      </c>
      <c r="BZ8" s="52">
        <v>-2</v>
      </c>
      <c r="CA8" s="52">
        <v>1</v>
      </c>
      <c r="CB8" s="52">
        <v>-1</v>
      </c>
      <c r="CC8" s="52">
        <v>2</v>
      </c>
      <c r="CD8" s="25">
        <v>1</v>
      </c>
      <c r="CE8" s="25">
        <v>2</v>
      </c>
      <c r="CF8" s="25">
        <v>1</v>
      </c>
      <c r="CG8" s="25">
        <v>1</v>
      </c>
      <c r="CH8" s="25">
        <v>2</v>
      </c>
      <c r="CI8" s="25">
        <v>1</v>
      </c>
      <c r="CJ8" s="25">
        <v>2</v>
      </c>
      <c r="CK8" s="25">
        <v>1</v>
      </c>
      <c r="CL8" s="25">
        <v>2</v>
      </c>
      <c r="CM8" s="25">
        <v>1</v>
      </c>
      <c r="CN8" s="25">
        <v>1</v>
      </c>
      <c r="CO8" s="25">
        <v>-2</v>
      </c>
      <c r="CP8" s="25">
        <v>1</v>
      </c>
      <c r="CQ8" s="25">
        <v>1</v>
      </c>
      <c r="CR8" s="25">
        <v>2</v>
      </c>
      <c r="CS8" s="25">
        <v>1</v>
      </c>
      <c r="CT8" s="25">
        <v>1</v>
      </c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18"/>
      <c r="DT8" s="18">
        <v>4</v>
      </c>
      <c r="DU8" s="34">
        <f>IF(AND(D8=D7,D8=D6,D8=D5),ROW(1:1),IF(AND(D8=D7,D8=D6),ROW(2:2),IF(D8=D7,ROW(3:3),IF(D8&gt;1,ROW(4:4),"-"))))</f>
        <v>4</v>
      </c>
      <c r="DV8" s="34">
        <f t="shared" si="9"/>
        <v>4</v>
      </c>
      <c r="DW8" s="17"/>
      <c r="DX8" s="18">
        <v>1</v>
      </c>
      <c r="DY8" s="18"/>
      <c r="DZ8" s="18"/>
      <c r="EA8" s="17"/>
      <c r="EB8" s="18">
        <v>4</v>
      </c>
      <c r="EC8" s="17"/>
      <c r="ED8" s="18">
        <f t="shared" si="10"/>
        <v>4</v>
      </c>
      <c r="EE8" s="18" t="str">
        <f t="shared" si="11"/>
        <v>(4)</v>
      </c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24" customFormat="1" ht="15.75" customHeight="1">
      <c r="A9" s="30" t="str">
        <f t="shared" si="0"/>
        <v>5(5)</v>
      </c>
      <c r="B9" s="44" t="s">
        <v>43</v>
      </c>
      <c r="C9" s="49" t="s">
        <v>39</v>
      </c>
      <c r="D9" s="41">
        <f t="shared" si="1"/>
        <v>200.4814814814815</v>
      </c>
      <c r="E9"/>
      <c r="F9" s="25">
        <f t="shared" si="2"/>
        <v>27</v>
      </c>
      <c r="G9" s="15">
        <f t="shared" si="3"/>
        <v>5413</v>
      </c>
      <c r="H9"/>
      <c r="I9" s="25">
        <f t="shared" si="4"/>
        <v>6</v>
      </c>
      <c r="J9" s="25">
        <f t="shared" si="5"/>
        <v>4</v>
      </c>
      <c r="K9" s="25">
        <f t="shared" si="6"/>
        <v>13</v>
      </c>
      <c r="L9" s="25">
        <f t="shared" si="7"/>
        <v>4</v>
      </c>
      <c r="M9" s="61">
        <f t="shared" si="8"/>
        <v>0.7037037037037037</v>
      </c>
      <c r="N9" s="52">
        <v>173</v>
      </c>
      <c r="O9" s="52">
        <v>262</v>
      </c>
      <c r="P9" s="52">
        <v>214</v>
      </c>
      <c r="Q9" s="52">
        <v>269</v>
      </c>
      <c r="R9" s="52">
        <v>135</v>
      </c>
      <c r="S9" s="52">
        <v>224</v>
      </c>
      <c r="T9" s="52">
        <v>204</v>
      </c>
      <c r="U9" s="52">
        <v>168</v>
      </c>
      <c r="V9" s="52">
        <v>211</v>
      </c>
      <c r="W9" s="52">
        <v>156</v>
      </c>
      <c r="X9" s="52">
        <v>178</v>
      </c>
      <c r="Y9" s="52">
        <v>173</v>
      </c>
      <c r="Z9" s="52">
        <v>170</v>
      </c>
      <c r="AA9" s="52">
        <v>169</v>
      </c>
      <c r="AB9" s="52">
        <v>284</v>
      </c>
      <c r="AC9" s="52">
        <v>173</v>
      </c>
      <c r="AD9" s="52">
        <v>192</v>
      </c>
      <c r="AE9" s="52">
        <v>198</v>
      </c>
      <c r="AF9" s="52">
        <v>192</v>
      </c>
      <c r="AG9" s="52">
        <v>206</v>
      </c>
      <c r="AH9" s="25">
        <v>206</v>
      </c>
      <c r="AI9" s="25">
        <v>205</v>
      </c>
      <c r="AJ9" s="25">
        <v>204</v>
      </c>
      <c r="AK9" s="25">
        <v>179</v>
      </c>
      <c r="AL9" s="25">
        <v>233</v>
      </c>
      <c r="AM9" s="25">
        <v>268</v>
      </c>
      <c r="AN9" s="25">
        <v>167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18"/>
      <c r="BQ9" s="25">
        <v>-2</v>
      </c>
      <c r="BR9" s="25">
        <v>1</v>
      </c>
      <c r="BS9" s="25">
        <v>2</v>
      </c>
      <c r="BT9" s="25">
        <v>1</v>
      </c>
      <c r="BU9" s="25">
        <v>-1</v>
      </c>
      <c r="BV9" s="25">
        <v>2</v>
      </c>
      <c r="BW9" s="25">
        <v>1</v>
      </c>
      <c r="BX9" s="52">
        <v>2</v>
      </c>
      <c r="BY9" s="52">
        <v>1</v>
      </c>
      <c r="BZ9" s="52">
        <v>-2</v>
      </c>
      <c r="CA9" s="52">
        <v>1</v>
      </c>
      <c r="CB9" s="52">
        <v>1</v>
      </c>
      <c r="CC9" s="52">
        <v>-2</v>
      </c>
      <c r="CD9" s="25">
        <v>1</v>
      </c>
      <c r="CE9" s="25">
        <v>1</v>
      </c>
      <c r="CF9" s="25">
        <v>-2</v>
      </c>
      <c r="CG9" s="25">
        <v>1</v>
      </c>
      <c r="CH9" s="25">
        <v>1</v>
      </c>
      <c r="CI9" s="25">
        <v>2</v>
      </c>
      <c r="CJ9" s="25">
        <v>1</v>
      </c>
      <c r="CK9" s="25">
        <v>1</v>
      </c>
      <c r="CL9" s="25">
        <v>2</v>
      </c>
      <c r="CM9" s="25">
        <v>-1</v>
      </c>
      <c r="CN9" s="25">
        <v>-1</v>
      </c>
      <c r="CO9" s="25">
        <v>2</v>
      </c>
      <c r="CP9" s="25">
        <v>1</v>
      </c>
      <c r="CQ9" s="25">
        <v>-1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18"/>
      <c r="DT9" s="18">
        <v>5</v>
      </c>
      <c r="DU9" s="34">
        <f>IF(D9&gt;1,ROW(5:5),"-")</f>
        <v>5</v>
      </c>
      <c r="DV9" s="34">
        <f t="shared" si="9"/>
        <v>5</v>
      </c>
      <c r="DW9" s="18"/>
      <c r="DX9" s="18">
        <v>1</v>
      </c>
      <c r="DY9" s="18"/>
      <c r="DZ9" s="18"/>
      <c r="EA9" s="17"/>
      <c r="EB9" s="18">
        <v>1</v>
      </c>
      <c r="EC9" s="17"/>
      <c r="ED9" s="18">
        <f t="shared" si="10"/>
        <v>5</v>
      </c>
      <c r="EE9" s="18" t="str">
        <f t="shared" si="11"/>
        <v>(5)</v>
      </c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24" customFormat="1" ht="15.75" customHeight="1">
      <c r="A10" s="30" t="str">
        <f t="shared" si="0"/>
        <v>6(7)</v>
      </c>
      <c r="B10" s="44" t="s">
        <v>44</v>
      </c>
      <c r="C10" s="49" t="s">
        <v>185</v>
      </c>
      <c r="D10" s="41">
        <f t="shared" si="1"/>
        <v>185.6086956521739</v>
      </c>
      <c r="E10"/>
      <c r="F10" s="25">
        <f t="shared" si="2"/>
        <v>23</v>
      </c>
      <c r="G10" s="15">
        <f t="shared" si="3"/>
        <v>4269</v>
      </c>
      <c r="H10"/>
      <c r="I10" s="25">
        <f t="shared" si="4"/>
        <v>7</v>
      </c>
      <c r="J10" s="25">
        <f t="shared" si="5"/>
        <v>1</v>
      </c>
      <c r="K10" s="25">
        <f t="shared" si="6"/>
        <v>12</v>
      </c>
      <c r="L10" s="25">
        <f t="shared" si="7"/>
        <v>3</v>
      </c>
      <c r="M10" s="61">
        <f t="shared" si="8"/>
        <v>0.8260869565217391</v>
      </c>
      <c r="N10" s="52">
        <v>170</v>
      </c>
      <c r="O10" s="52">
        <v>195</v>
      </c>
      <c r="P10" s="52">
        <v>230</v>
      </c>
      <c r="Q10" s="52">
        <v>162</v>
      </c>
      <c r="R10" s="52">
        <v>180</v>
      </c>
      <c r="S10" s="52">
        <v>167</v>
      </c>
      <c r="T10" s="52">
        <v>180</v>
      </c>
      <c r="U10" s="52">
        <v>165</v>
      </c>
      <c r="V10" s="52">
        <v>155</v>
      </c>
      <c r="W10" s="52">
        <v>309</v>
      </c>
      <c r="X10" s="52">
        <v>160</v>
      </c>
      <c r="Y10" s="52">
        <v>200</v>
      </c>
      <c r="Z10" s="52">
        <v>229</v>
      </c>
      <c r="AA10" s="52">
        <v>244</v>
      </c>
      <c r="AB10" s="52">
        <v>201</v>
      </c>
      <c r="AC10" s="52">
        <v>176</v>
      </c>
      <c r="AD10" s="52">
        <v>180</v>
      </c>
      <c r="AE10" s="52">
        <v>145</v>
      </c>
      <c r="AF10" s="52">
        <v>155</v>
      </c>
      <c r="AG10" s="52">
        <v>204</v>
      </c>
      <c r="AH10" s="25">
        <v>173</v>
      </c>
      <c r="AI10" s="25">
        <v>133</v>
      </c>
      <c r="AJ10" s="25">
        <v>156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18"/>
      <c r="BQ10" s="25">
        <v>-2</v>
      </c>
      <c r="BR10" s="25">
        <v>1</v>
      </c>
      <c r="BS10" s="25">
        <v>-1</v>
      </c>
      <c r="BT10" s="25">
        <v>2</v>
      </c>
      <c r="BU10" s="25">
        <v>-1</v>
      </c>
      <c r="BV10" s="25">
        <v>1</v>
      </c>
      <c r="BW10" s="25">
        <v>2</v>
      </c>
      <c r="BX10" s="52">
        <v>1</v>
      </c>
      <c r="BY10" s="52">
        <v>1</v>
      </c>
      <c r="BZ10" s="52">
        <v>2</v>
      </c>
      <c r="CA10" s="52">
        <v>-1</v>
      </c>
      <c r="CB10" s="52">
        <v>1</v>
      </c>
      <c r="CC10" s="52">
        <v>2</v>
      </c>
      <c r="CD10" s="25">
        <v>1</v>
      </c>
      <c r="CE10" s="25">
        <v>1</v>
      </c>
      <c r="CF10" s="25">
        <v>2</v>
      </c>
      <c r="CG10" s="25">
        <v>1</v>
      </c>
      <c r="CH10" s="25">
        <v>2</v>
      </c>
      <c r="CI10" s="25">
        <v>1</v>
      </c>
      <c r="CJ10" s="25">
        <v>1</v>
      </c>
      <c r="CK10" s="25">
        <v>2</v>
      </c>
      <c r="CL10" s="25">
        <v>1</v>
      </c>
      <c r="CM10" s="25">
        <v>1</v>
      </c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18"/>
      <c r="DT10" s="18">
        <v>7</v>
      </c>
      <c r="DU10" s="34">
        <f>IF(D10=D9,ROW(5:5),IF(D10&gt;1,ROW(6:6),"-"))</f>
        <v>6</v>
      </c>
      <c r="DV10" s="34">
        <f t="shared" si="9"/>
        <v>6</v>
      </c>
      <c r="DW10" s="17"/>
      <c r="DX10" s="18">
        <v>1</v>
      </c>
      <c r="DY10" s="18"/>
      <c r="DZ10" s="18"/>
      <c r="EA10" s="17"/>
      <c r="EB10" s="18">
        <v>2</v>
      </c>
      <c r="EC10" s="17"/>
      <c r="ED10" s="18">
        <f t="shared" si="10"/>
        <v>6</v>
      </c>
      <c r="EE10" s="18" t="str">
        <f t="shared" si="11"/>
        <v>(7)</v>
      </c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24" customFormat="1" ht="15.75" customHeight="1">
      <c r="A11" s="30" t="str">
        <f t="shared" si="0"/>
        <v>7(6)</v>
      </c>
      <c r="B11" s="44" t="s">
        <v>109</v>
      </c>
      <c r="C11" s="49" t="s">
        <v>39</v>
      </c>
      <c r="D11" s="41">
        <f t="shared" si="1"/>
        <v>183.39285714285714</v>
      </c>
      <c r="E11"/>
      <c r="F11" s="25">
        <f t="shared" si="2"/>
        <v>28</v>
      </c>
      <c r="G11" s="15">
        <f t="shared" si="3"/>
        <v>5135</v>
      </c>
      <c r="H11"/>
      <c r="I11" s="25">
        <f t="shared" si="4"/>
        <v>9</v>
      </c>
      <c r="J11" s="25">
        <f t="shared" si="5"/>
        <v>2</v>
      </c>
      <c r="K11" s="25">
        <f t="shared" si="6"/>
        <v>11</v>
      </c>
      <c r="L11" s="25">
        <f t="shared" si="7"/>
        <v>6</v>
      </c>
      <c r="M11" s="61">
        <f t="shared" si="8"/>
        <v>0.7142857142857143</v>
      </c>
      <c r="N11" s="52">
        <v>124</v>
      </c>
      <c r="O11" s="52">
        <v>195</v>
      </c>
      <c r="P11" s="52">
        <v>161</v>
      </c>
      <c r="Q11" s="52">
        <v>244</v>
      </c>
      <c r="R11" s="52">
        <v>261</v>
      </c>
      <c r="S11" s="52">
        <v>152</v>
      </c>
      <c r="T11" s="52">
        <v>292</v>
      </c>
      <c r="U11" s="52">
        <v>162</v>
      </c>
      <c r="V11" s="52">
        <v>236</v>
      </c>
      <c r="W11" s="52">
        <v>263</v>
      </c>
      <c r="X11" s="52">
        <v>212</v>
      </c>
      <c r="Y11" s="52">
        <v>145</v>
      </c>
      <c r="Z11" s="52">
        <v>211</v>
      </c>
      <c r="AA11" s="52">
        <v>191</v>
      </c>
      <c r="AB11" s="52">
        <v>182</v>
      </c>
      <c r="AC11" s="52">
        <v>213</v>
      </c>
      <c r="AD11" s="52">
        <v>138</v>
      </c>
      <c r="AE11" s="52">
        <v>215</v>
      </c>
      <c r="AF11" s="52">
        <v>178</v>
      </c>
      <c r="AG11" s="52">
        <v>170</v>
      </c>
      <c r="AH11" s="25">
        <v>222</v>
      </c>
      <c r="AI11" s="25">
        <v>170</v>
      </c>
      <c r="AJ11" s="25">
        <v>103</v>
      </c>
      <c r="AK11" s="25">
        <v>141</v>
      </c>
      <c r="AL11" s="25">
        <v>159</v>
      </c>
      <c r="AM11" s="25">
        <v>100</v>
      </c>
      <c r="AN11" s="25">
        <v>122</v>
      </c>
      <c r="AO11" s="25">
        <v>173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18"/>
      <c r="BQ11" s="25">
        <v>-2</v>
      </c>
      <c r="BR11" s="25">
        <v>1</v>
      </c>
      <c r="BS11" s="25">
        <v>2</v>
      </c>
      <c r="BT11" s="25">
        <v>1</v>
      </c>
      <c r="BU11" s="25">
        <v>1</v>
      </c>
      <c r="BV11" s="25">
        <v>2</v>
      </c>
      <c r="BW11" s="25">
        <v>1</v>
      </c>
      <c r="BX11" s="52">
        <v>2</v>
      </c>
      <c r="BY11" s="52">
        <v>1</v>
      </c>
      <c r="BZ11" s="52">
        <v>1</v>
      </c>
      <c r="CA11" s="52">
        <v>2</v>
      </c>
      <c r="CB11" s="52">
        <v>-1</v>
      </c>
      <c r="CC11" s="52">
        <v>-1</v>
      </c>
      <c r="CD11" s="25">
        <v>2</v>
      </c>
      <c r="CE11" s="25">
        <v>-1</v>
      </c>
      <c r="CF11" s="25">
        <v>1</v>
      </c>
      <c r="CG11" s="25">
        <v>2</v>
      </c>
      <c r="CH11" s="25">
        <v>1</v>
      </c>
      <c r="CI11" s="25">
        <v>-2</v>
      </c>
      <c r="CJ11" s="25">
        <v>1</v>
      </c>
      <c r="CK11" s="25">
        <v>2</v>
      </c>
      <c r="CL11" s="25">
        <v>1</v>
      </c>
      <c r="CM11" s="25">
        <v>2</v>
      </c>
      <c r="CN11" s="25">
        <v>-1</v>
      </c>
      <c r="CO11" s="25">
        <v>1</v>
      </c>
      <c r="CP11" s="25">
        <v>2</v>
      </c>
      <c r="CQ11" s="25">
        <v>-1</v>
      </c>
      <c r="CR11" s="25">
        <v>-1</v>
      </c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18"/>
      <c r="DT11" s="18">
        <v>6</v>
      </c>
      <c r="DU11" s="34">
        <f aca="true" t="shared" si="12" ref="DU11:DU42">IF(AND(D11=D10,D11=D9,D11=D8,D11=D7),ROW($A3:$IV3),IF(AND(D11=D10,D11=D9,D11=D8),ROW($A4:$IV4),IF(AND(D11=D10,D11=D9),ROW($A5:$IV5),IF(D11=D10,ROW($A6:$IV6),IF(D11&gt;1,ROW($A7:$IV7),"-")))))</f>
        <v>7</v>
      </c>
      <c r="DV11" s="34">
        <f t="shared" si="9"/>
        <v>7</v>
      </c>
      <c r="DW11" s="17"/>
      <c r="DX11" s="18">
        <v>1</v>
      </c>
      <c r="DY11" s="18"/>
      <c r="DZ11" s="18"/>
      <c r="EA11" s="17"/>
      <c r="EB11" s="18">
        <v>5</v>
      </c>
      <c r="EC11" s="17"/>
      <c r="ED11" s="18">
        <f t="shared" si="10"/>
        <v>7</v>
      </c>
      <c r="EE11" s="18" t="str">
        <f t="shared" si="11"/>
        <v>(6)</v>
      </c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4" customFormat="1" ht="15.75" customHeight="1">
      <c r="A12" s="30" t="str">
        <f t="shared" si="0"/>
        <v>8(8)</v>
      </c>
      <c r="B12" s="44" t="s">
        <v>52</v>
      </c>
      <c r="C12" s="49" t="s">
        <v>50</v>
      </c>
      <c r="D12" s="41">
        <f t="shared" si="1"/>
        <v>175.6969696969697</v>
      </c>
      <c r="E12"/>
      <c r="F12" s="25">
        <f t="shared" si="2"/>
        <v>33</v>
      </c>
      <c r="G12" s="15">
        <f t="shared" si="3"/>
        <v>5798</v>
      </c>
      <c r="H12"/>
      <c r="I12" s="25">
        <f t="shared" si="4"/>
        <v>6</v>
      </c>
      <c r="J12" s="25">
        <f t="shared" si="5"/>
        <v>6</v>
      </c>
      <c r="K12" s="25">
        <f t="shared" si="6"/>
        <v>14</v>
      </c>
      <c r="L12" s="25">
        <f t="shared" si="7"/>
        <v>7</v>
      </c>
      <c r="M12" s="61">
        <f t="shared" si="8"/>
        <v>0.6060606060606061</v>
      </c>
      <c r="N12" s="52">
        <v>148</v>
      </c>
      <c r="O12" s="52">
        <v>221</v>
      </c>
      <c r="P12" s="52">
        <v>113</v>
      </c>
      <c r="Q12" s="52">
        <v>130</v>
      </c>
      <c r="R12" s="52">
        <v>156</v>
      </c>
      <c r="S12" s="52">
        <v>182</v>
      </c>
      <c r="T12" s="52">
        <v>181</v>
      </c>
      <c r="U12" s="52">
        <v>156</v>
      </c>
      <c r="V12" s="52">
        <v>136</v>
      </c>
      <c r="W12" s="52">
        <v>228</v>
      </c>
      <c r="X12" s="52">
        <v>221</v>
      </c>
      <c r="Y12" s="52">
        <v>207</v>
      </c>
      <c r="Z12" s="52">
        <v>197</v>
      </c>
      <c r="AA12" s="52">
        <v>200</v>
      </c>
      <c r="AB12" s="52">
        <v>225</v>
      </c>
      <c r="AC12" s="52">
        <v>136</v>
      </c>
      <c r="AD12" s="52">
        <v>135</v>
      </c>
      <c r="AE12" s="52">
        <v>128</v>
      </c>
      <c r="AF12" s="52">
        <v>165</v>
      </c>
      <c r="AG12" s="52">
        <v>149</v>
      </c>
      <c r="AH12" s="25">
        <v>204</v>
      </c>
      <c r="AI12" s="25">
        <v>159</v>
      </c>
      <c r="AJ12" s="25">
        <v>185</v>
      </c>
      <c r="AK12" s="25">
        <v>214</v>
      </c>
      <c r="AL12" s="25">
        <v>191</v>
      </c>
      <c r="AM12" s="25">
        <v>169</v>
      </c>
      <c r="AN12" s="25">
        <v>174</v>
      </c>
      <c r="AO12" s="25">
        <v>182</v>
      </c>
      <c r="AP12" s="25">
        <v>251</v>
      </c>
      <c r="AQ12" s="25">
        <v>159</v>
      </c>
      <c r="AR12" s="25">
        <v>164</v>
      </c>
      <c r="AS12" s="25">
        <v>194</v>
      </c>
      <c r="AT12" s="25">
        <v>138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18"/>
      <c r="BQ12" s="25">
        <v>2</v>
      </c>
      <c r="BR12" s="25">
        <v>1</v>
      </c>
      <c r="BS12" s="25">
        <v>-1</v>
      </c>
      <c r="BT12" s="25">
        <v>-2</v>
      </c>
      <c r="BU12" s="25">
        <v>1</v>
      </c>
      <c r="BV12" s="25">
        <v>1</v>
      </c>
      <c r="BW12" s="25">
        <v>2</v>
      </c>
      <c r="BX12" s="25">
        <v>1</v>
      </c>
      <c r="BY12" s="25">
        <v>2</v>
      </c>
      <c r="BZ12" s="25">
        <v>1</v>
      </c>
      <c r="CA12" s="25">
        <v>1</v>
      </c>
      <c r="CB12" s="25">
        <v>2</v>
      </c>
      <c r="CC12" s="25">
        <v>1</v>
      </c>
      <c r="CD12" s="25">
        <v>2</v>
      </c>
      <c r="CE12" s="25">
        <v>1</v>
      </c>
      <c r="CF12" s="25">
        <v>-2</v>
      </c>
      <c r="CG12" s="25">
        <v>1</v>
      </c>
      <c r="CH12" s="25">
        <v>-1</v>
      </c>
      <c r="CI12" s="25">
        <v>-2</v>
      </c>
      <c r="CJ12" s="25">
        <v>-1</v>
      </c>
      <c r="CK12" s="25">
        <v>1</v>
      </c>
      <c r="CL12" s="25">
        <v>2</v>
      </c>
      <c r="CM12" s="25">
        <v>1</v>
      </c>
      <c r="CN12" s="25">
        <v>-1</v>
      </c>
      <c r="CO12" s="25">
        <v>-2</v>
      </c>
      <c r="CP12" s="25">
        <v>-1</v>
      </c>
      <c r="CQ12" s="25">
        <v>-1</v>
      </c>
      <c r="CR12" s="25">
        <v>-2</v>
      </c>
      <c r="CS12" s="25">
        <v>1</v>
      </c>
      <c r="CT12" s="25">
        <v>1</v>
      </c>
      <c r="CU12" s="25">
        <v>-2</v>
      </c>
      <c r="CV12" s="25">
        <v>1</v>
      </c>
      <c r="CW12" s="25">
        <v>-1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18"/>
      <c r="DT12" s="18">
        <v>8</v>
      </c>
      <c r="DU12" s="34">
        <f t="shared" si="12"/>
        <v>8</v>
      </c>
      <c r="DV12" s="34">
        <f t="shared" si="9"/>
        <v>8</v>
      </c>
      <c r="DW12" s="17"/>
      <c r="DX12" s="18">
        <v>1</v>
      </c>
      <c r="DY12" s="18"/>
      <c r="DZ12" s="18"/>
      <c r="EA12" s="17"/>
      <c r="EB12" s="18">
        <v>6</v>
      </c>
      <c r="EC12" s="17"/>
      <c r="ED12" s="18">
        <f t="shared" si="10"/>
        <v>8</v>
      </c>
      <c r="EE12" s="18" t="str">
        <f t="shared" si="11"/>
        <v>(8)</v>
      </c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24" customFormat="1" ht="15.75" customHeight="1">
      <c r="A13" s="30" t="str">
        <f t="shared" si="0"/>
        <v>9(9)</v>
      </c>
      <c r="B13" s="44" t="s">
        <v>73</v>
      </c>
      <c r="C13" s="49" t="s">
        <v>60</v>
      </c>
      <c r="D13" s="41">
        <f t="shared" si="1"/>
        <v>171.9</v>
      </c>
      <c r="E13"/>
      <c r="F13" s="25">
        <f t="shared" si="2"/>
        <v>30</v>
      </c>
      <c r="G13" s="15">
        <f t="shared" si="3"/>
        <v>5157</v>
      </c>
      <c r="H13"/>
      <c r="I13" s="25">
        <f t="shared" si="4"/>
        <v>9</v>
      </c>
      <c r="J13" s="25">
        <f t="shared" si="5"/>
        <v>2</v>
      </c>
      <c r="K13" s="25">
        <f t="shared" si="6"/>
        <v>14</v>
      </c>
      <c r="L13" s="25">
        <f t="shared" si="7"/>
        <v>5</v>
      </c>
      <c r="M13" s="61">
        <f t="shared" si="8"/>
        <v>0.7666666666666667</v>
      </c>
      <c r="N13" s="52">
        <v>162</v>
      </c>
      <c r="O13" s="52">
        <v>222</v>
      </c>
      <c r="P13" s="52">
        <v>100</v>
      </c>
      <c r="Q13" s="52">
        <v>135</v>
      </c>
      <c r="R13" s="52">
        <v>155</v>
      </c>
      <c r="S13" s="52">
        <v>160</v>
      </c>
      <c r="T13" s="52">
        <v>114</v>
      </c>
      <c r="U13" s="52">
        <v>102</v>
      </c>
      <c r="V13" s="52">
        <v>152</v>
      </c>
      <c r="W13" s="52">
        <v>133</v>
      </c>
      <c r="X13" s="52">
        <v>207</v>
      </c>
      <c r="Y13" s="52">
        <v>132</v>
      </c>
      <c r="Z13" s="52">
        <v>215</v>
      </c>
      <c r="AA13" s="52">
        <v>166</v>
      </c>
      <c r="AB13" s="52">
        <v>160</v>
      </c>
      <c r="AC13" s="52">
        <v>237</v>
      </c>
      <c r="AD13" s="52">
        <v>157</v>
      </c>
      <c r="AE13" s="52">
        <v>149</v>
      </c>
      <c r="AF13" s="52">
        <v>174</v>
      </c>
      <c r="AG13" s="52">
        <v>237</v>
      </c>
      <c r="AH13" s="25">
        <v>251</v>
      </c>
      <c r="AI13" s="25">
        <v>173</v>
      </c>
      <c r="AJ13" s="25">
        <v>155</v>
      </c>
      <c r="AK13" s="25">
        <v>172</v>
      </c>
      <c r="AL13" s="25">
        <v>234</v>
      </c>
      <c r="AM13" s="25">
        <v>218</v>
      </c>
      <c r="AN13" s="25">
        <v>195</v>
      </c>
      <c r="AO13" s="25">
        <v>168</v>
      </c>
      <c r="AP13" s="25">
        <v>210</v>
      </c>
      <c r="AQ13" s="25">
        <v>112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18"/>
      <c r="BQ13" s="25">
        <v>2</v>
      </c>
      <c r="BR13" s="25">
        <v>1</v>
      </c>
      <c r="BS13" s="25">
        <v>-1</v>
      </c>
      <c r="BT13" s="25">
        <v>2</v>
      </c>
      <c r="BU13" s="25">
        <v>1</v>
      </c>
      <c r="BV13" s="25">
        <v>-1</v>
      </c>
      <c r="BW13" s="25">
        <v>2</v>
      </c>
      <c r="BX13" s="52">
        <v>1</v>
      </c>
      <c r="BY13" s="52">
        <v>1</v>
      </c>
      <c r="BZ13" s="52">
        <v>-2</v>
      </c>
      <c r="CA13" s="52">
        <v>1</v>
      </c>
      <c r="CB13" s="52">
        <v>1</v>
      </c>
      <c r="CC13" s="52">
        <v>2</v>
      </c>
      <c r="CD13" s="25">
        <v>1</v>
      </c>
      <c r="CE13" s="25">
        <v>1</v>
      </c>
      <c r="CF13" s="25">
        <v>2</v>
      </c>
      <c r="CG13" s="25">
        <v>1</v>
      </c>
      <c r="CH13" s="25">
        <v>2</v>
      </c>
      <c r="CI13" s="25">
        <v>1</v>
      </c>
      <c r="CJ13" s="25">
        <v>2</v>
      </c>
      <c r="CK13" s="25">
        <v>1</v>
      </c>
      <c r="CL13" s="25">
        <v>2</v>
      </c>
      <c r="CM13" s="25">
        <v>-1</v>
      </c>
      <c r="CN13" s="25">
        <v>1</v>
      </c>
      <c r="CO13" s="25">
        <v>2</v>
      </c>
      <c r="CP13" s="25">
        <v>1</v>
      </c>
      <c r="CQ13" s="25">
        <v>1</v>
      </c>
      <c r="CR13" s="25">
        <v>-2</v>
      </c>
      <c r="CS13" s="25">
        <v>-1</v>
      </c>
      <c r="CT13" s="25">
        <v>-1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18"/>
      <c r="DT13" s="18">
        <v>9</v>
      </c>
      <c r="DU13" s="34">
        <f t="shared" si="12"/>
        <v>9</v>
      </c>
      <c r="DV13" s="34">
        <f t="shared" si="9"/>
        <v>9</v>
      </c>
      <c r="DW13" s="17"/>
      <c r="DX13" s="18">
        <v>1</v>
      </c>
      <c r="DY13" s="18"/>
      <c r="DZ13" s="18"/>
      <c r="EA13" s="17"/>
      <c r="EB13" s="18">
        <v>8</v>
      </c>
      <c r="EC13" s="17"/>
      <c r="ED13" s="18">
        <f t="shared" si="10"/>
        <v>9</v>
      </c>
      <c r="EE13" s="18" t="str">
        <f t="shared" si="11"/>
        <v>(9)</v>
      </c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24" customFormat="1" ht="15.75" customHeight="1">
      <c r="A14" s="30" t="str">
        <f t="shared" si="0"/>
        <v>10(10)</v>
      </c>
      <c r="B14" s="44" t="s">
        <v>59</v>
      </c>
      <c r="C14" s="49" t="s">
        <v>60</v>
      </c>
      <c r="D14" s="41">
        <f t="shared" si="1"/>
        <v>166.36666666666667</v>
      </c>
      <c r="E14"/>
      <c r="F14" s="25">
        <f t="shared" si="2"/>
        <v>30</v>
      </c>
      <c r="G14" s="15">
        <f t="shared" si="3"/>
        <v>4991</v>
      </c>
      <c r="H14"/>
      <c r="I14" s="25">
        <f t="shared" si="4"/>
        <v>5</v>
      </c>
      <c r="J14" s="25">
        <f t="shared" si="5"/>
        <v>6</v>
      </c>
      <c r="K14" s="25">
        <f t="shared" si="6"/>
        <v>7</v>
      </c>
      <c r="L14" s="25">
        <f t="shared" si="7"/>
        <v>12</v>
      </c>
      <c r="M14" s="61">
        <f t="shared" si="8"/>
        <v>0.4</v>
      </c>
      <c r="N14" s="52">
        <v>158</v>
      </c>
      <c r="O14" s="52">
        <v>165</v>
      </c>
      <c r="P14" s="52">
        <v>116</v>
      </c>
      <c r="Q14" s="52">
        <v>127</v>
      </c>
      <c r="R14" s="52">
        <v>131</v>
      </c>
      <c r="S14" s="52">
        <v>192</v>
      </c>
      <c r="T14" s="52">
        <v>110</v>
      </c>
      <c r="U14" s="52">
        <v>183</v>
      </c>
      <c r="V14" s="52">
        <v>117</v>
      </c>
      <c r="W14" s="52">
        <v>133</v>
      </c>
      <c r="X14" s="52">
        <v>169</v>
      </c>
      <c r="Y14" s="52">
        <v>186</v>
      </c>
      <c r="Z14" s="52">
        <v>151</v>
      </c>
      <c r="AA14" s="52">
        <v>184</v>
      </c>
      <c r="AB14" s="52">
        <v>207</v>
      </c>
      <c r="AC14" s="52">
        <v>153</v>
      </c>
      <c r="AD14" s="52">
        <v>178</v>
      </c>
      <c r="AE14" s="52">
        <v>155</v>
      </c>
      <c r="AF14" s="52">
        <v>163</v>
      </c>
      <c r="AG14" s="52">
        <v>104</v>
      </c>
      <c r="AH14" s="25">
        <v>267</v>
      </c>
      <c r="AI14" s="25">
        <v>198</v>
      </c>
      <c r="AJ14" s="25">
        <v>236</v>
      </c>
      <c r="AK14" s="25">
        <v>151</v>
      </c>
      <c r="AL14" s="25">
        <v>201</v>
      </c>
      <c r="AM14" s="25">
        <v>135</v>
      </c>
      <c r="AN14" s="25">
        <v>142</v>
      </c>
      <c r="AO14" s="25">
        <v>219</v>
      </c>
      <c r="AP14" s="25">
        <v>175</v>
      </c>
      <c r="AQ14" s="25">
        <v>185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18"/>
      <c r="BQ14" s="25">
        <v>-2</v>
      </c>
      <c r="BR14" s="25">
        <v>-1</v>
      </c>
      <c r="BS14" s="25">
        <v>-1</v>
      </c>
      <c r="BT14" s="25">
        <v>2</v>
      </c>
      <c r="BU14" s="25">
        <v>-1</v>
      </c>
      <c r="BV14" s="25">
        <v>1</v>
      </c>
      <c r="BW14" s="25">
        <v>-2</v>
      </c>
      <c r="BX14" s="52">
        <v>1</v>
      </c>
      <c r="BY14" s="52">
        <v>1</v>
      </c>
      <c r="BZ14" s="52">
        <v>-2</v>
      </c>
      <c r="CA14" s="52">
        <v>-1</v>
      </c>
      <c r="CB14" s="52">
        <v>-1</v>
      </c>
      <c r="CC14" s="52">
        <v>-2</v>
      </c>
      <c r="CD14" s="25">
        <v>1</v>
      </c>
      <c r="CE14" s="25">
        <v>-2</v>
      </c>
      <c r="CF14" s="25">
        <v>-1</v>
      </c>
      <c r="CG14" s="25">
        <v>-1</v>
      </c>
      <c r="CH14" s="25">
        <v>2</v>
      </c>
      <c r="CI14" s="25">
        <v>1</v>
      </c>
      <c r="CJ14" s="25">
        <v>2</v>
      </c>
      <c r="CK14" s="25">
        <v>1</v>
      </c>
      <c r="CL14" s="25">
        <v>2</v>
      </c>
      <c r="CM14" s="25">
        <v>1</v>
      </c>
      <c r="CN14" s="25">
        <v>-1</v>
      </c>
      <c r="CO14" s="25">
        <v>2</v>
      </c>
      <c r="CP14" s="25">
        <v>-1</v>
      </c>
      <c r="CQ14" s="25">
        <v>-1</v>
      </c>
      <c r="CR14" s="25">
        <v>-2</v>
      </c>
      <c r="CS14" s="25">
        <v>-1</v>
      </c>
      <c r="CT14" s="25">
        <v>-1</v>
      </c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18"/>
      <c r="DT14" s="18">
        <v>10</v>
      </c>
      <c r="DU14" s="34">
        <f t="shared" si="12"/>
        <v>10</v>
      </c>
      <c r="DV14" s="34">
        <f t="shared" si="9"/>
        <v>10</v>
      </c>
      <c r="DW14" s="17"/>
      <c r="DX14" s="18">
        <v>1</v>
      </c>
      <c r="DY14" s="18"/>
      <c r="DZ14" s="18"/>
      <c r="EA14" s="17"/>
      <c r="EB14" s="18">
        <v>12</v>
      </c>
      <c r="EC14" s="17"/>
      <c r="ED14" s="18">
        <f t="shared" si="10"/>
        <v>10</v>
      </c>
      <c r="EE14" s="18" t="str">
        <f t="shared" si="11"/>
        <v>(10)</v>
      </c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24" customFormat="1" ht="15.75" customHeight="1">
      <c r="A15" s="30" t="str">
        <f t="shared" si="0"/>
        <v>11(11)</v>
      </c>
      <c r="B15" s="44" t="s">
        <v>66</v>
      </c>
      <c r="C15" s="49" t="s">
        <v>183</v>
      </c>
      <c r="D15" s="41">
        <f t="shared" si="1"/>
        <v>157.19230769230768</v>
      </c>
      <c r="E15"/>
      <c r="F15" s="25">
        <f t="shared" si="2"/>
        <v>26</v>
      </c>
      <c r="G15" s="15">
        <f t="shared" si="3"/>
        <v>4087</v>
      </c>
      <c r="H15"/>
      <c r="I15" s="25">
        <f t="shared" si="4"/>
        <v>7</v>
      </c>
      <c r="J15" s="25">
        <f t="shared" si="5"/>
        <v>4</v>
      </c>
      <c r="K15" s="25">
        <f t="shared" si="6"/>
        <v>9</v>
      </c>
      <c r="L15" s="25">
        <f t="shared" si="7"/>
        <v>6</v>
      </c>
      <c r="M15" s="61">
        <f t="shared" si="8"/>
        <v>0.6153846153846154</v>
      </c>
      <c r="N15" s="52">
        <v>95</v>
      </c>
      <c r="O15" s="52">
        <v>168</v>
      </c>
      <c r="P15" s="52">
        <v>90</v>
      </c>
      <c r="Q15" s="52">
        <v>146</v>
      </c>
      <c r="R15" s="52">
        <v>134</v>
      </c>
      <c r="S15" s="52">
        <v>181</v>
      </c>
      <c r="T15" s="52">
        <v>192</v>
      </c>
      <c r="U15" s="52">
        <v>147</v>
      </c>
      <c r="V15" s="52">
        <v>231</v>
      </c>
      <c r="W15" s="52">
        <v>177</v>
      </c>
      <c r="X15" s="52">
        <v>130</v>
      </c>
      <c r="Y15" s="52">
        <v>215</v>
      </c>
      <c r="Z15" s="52">
        <v>189</v>
      </c>
      <c r="AA15" s="52">
        <v>148</v>
      </c>
      <c r="AB15" s="52">
        <v>98</v>
      </c>
      <c r="AC15" s="52">
        <v>125</v>
      </c>
      <c r="AD15" s="52">
        <v>216</v>
      </c>
      <c r="AE15" s="52">
        <v>117</v>
      </c>
      <c r="AF15" s="52">
        <v>182</v>
      </c>
      <c r="AG15" s="52">
        <v>144</v>
      </c>
      <c r="AH15" s="25">
        <v>174</v>
      </c>
      <c r="AI15" s="25">
        <v>149</v>
      </c>
      <c r="AJ15" s="25">
        <v>146</v>
      </c>
      <c r="AK15" s="25">
        <v>131</v>
      </c>
      <c r="AL15" s="25">
        <v>188</v>
      </c>
      <c r="AM15" s="25">
        <v>174</v>
      </c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18"/>
      <c r="BQ15" s="25">
        <v>-2</v>
      </c>
      <c r="BR15" s="25">
        <v>1</v>
      </c>
      <c r="BS15" s="25">
        <v>-1</v>
      </c>
      <c r="BT15" s="25">
        <v>2</v>
      </c>
      <c r="BU15" s="25">
        <v>1</v>
      </c>
      <c r="BV15" s="25">
        <v>1</v>
      </c>
      <c r="BW15" s="25">
        <v>2</v>
      </c>
      <c r="BX15" s="52">
        <v>-1</v>
      </c>
      <c r="BY15" s="52">
        <v>2</v>
      </c>
      <c r="BZ15" s="52">
        <v>-1</v>
      </c>
      <c r="CA15" s="52">
        <v>1</v>
      </c>
      <c r="CB15" s="52">
        <v>2</v>
      </c>
      <c r="CC15" s="52">
        <v>1</v>
      </c>
      <c r="CD15" s="25">
        <v>-2</v>
      </c>
      <c r="CE15" s="25">
        <v>-1</v>
      </c>
      <c r="CF15" s="25">
        <v>2</v>
      </c>
      <c r="CG15" s="25">
        <v>1</v>
      </c>
      <c r="CH15" s="25">
        <v>2</v>
      </c>
      <c r="CI15" s="25">
        <v>1</v>
      </c>
      <c r="CJ15" s="25">
        <v>2</v>
      </c>
      <c r="CK15" s="25">
        <v>-1</v>
      </c>
      <c r="CL15" s="25">
        <v>-2</v>
      </c>
      <c r="CM15" s="25">
        <v>1</v>
      </c>
      <c r="CN15" s="25">
        <v>-1</v>
      </c>
      <c r="CO15" s="25">
        <v>-2</v>
      </c>
      <c r="CP15" s="25">
        <v>1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18"/>
      <c r="DT15" s="18">
        <v>11</v>
      </c>
      <c r="DU15" s="34">
        <f t="shared" si="12"/>
        <v>11</v>
      </c>
      <c r="DV15" s="34">
        <f t="shared" si="9"/>
        <v>11</v>
      </c>
      <c r="DW15" s="17"/>
      <c r="DX15" s="18">
        <v>1</v>
      </c>
      <c r="DY15" s="18"/>
      <c r="DZ15" s="18"/>
      <c r="EA15" s="17"/>
      <c r="EB15" s="18">
        <v>15</v>
      </c>
      <c r="EC15" s="17"/>
      <c r="ED15" s="18">
        <f t="shared" si="10"/>
        <v>11</v>
      </c>
      <c r="EE15" s="18" t="str">
        <f t="shared" si="11"/>
        <v>(11)</v>
      </c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24" customFormat="1" ht="15.75" customHeight="1">
      <c r="A16" s="30" t="str">
        <f t="shared" si="0"/>
        <v>12(12)</v>
      </c>
      <c r="B16" s="44" t="s">
        <v>62</v>
      </c>
      <c r="C16" s="49" t="s">
        <v>60</v>
      </c>
      <c r="D16" s="41">
        <f t="shared" si="1"/>
        <v>155.89285714285714</v>
      </c>
      <c r="E16"/>
      <c r="F16" s="25">
        <f t="shared" si="2"/>
        <v>28</v>
      </c>
      <c r="G16" s="15">
        <f t="shared" si="3"/>
        <v>4365</v>
      </c>
      <c r="H16"/>
      <c r="I16" s="25">
        <f t="shared" si="4"/>
        <v>6</v>
      </c>
      <c r="J16" s="25">
        <f t="shared" si="5"/>
        <v>5</v>
      </c>
      <c r="K16" s="25">
        <f t="shared" si="6"/>
        <v>8</v>
      </c>
      <c r="L16" s="25">
        <f t="shared" si="7"/>
        <v>9</v>
      </c>
      <c r="M16" s="61">
        <f t="shared" si="8"/>
        <v>0.5</v>
      </c>
      <c r="N16" s="52">
        <v>124</v>
      </c>
      <c r="O16" s="52">
        <v>182</v>
      </c>
      <c r="P16" s="52">
        <v>148</v>
      </c>
      <c r="Q16" s="52">
        <v>171</v>
      </c>
      <c r="R16" s="52">
        <v>103</v>
      </c>
      <c r="S16" s="52">
        <v>171</v>
      </c>
      <c r="T16" s="52">
        <v>193</v>
      </c>
      <c r="U16" s="52">
        <v>147</v>
      </c>
      <c r="V16" s="52">
        <v>104</v>
      </c>
      <c r="W16" s="52">
        <v>183</v>
      </c>
      <c r="X16" s="52">
        <v>201</v>
      </c>
      <c r="Y16" s="52">
        <v>198</v>
      </c>
      <c r="Z16" s="52">
        <v>151</v>
      </c>
      <c r="AA16" s="52">
        <v>178</v>
      </c>
      <c r="AB16" s="52">
        <v>114</v>
      </c>
      <c r="AC16" s="52">
        <v>136</v>
      </c>
      <c r="AD16" s="52">
        <v>181</v>
      </c>
      <c r="AE16" s="52">
        <v>119</v>
      </c>
      <c r="AF16" s="52">
        <v>126</v>
      </c>
      <c r="AG16" s="52">
        <v>148</v>
      </c>
      <c r="AH16" s="25">
        <v>187</v>
      </c>
      <c r="AI16" s="25">
        <v>181</v>
      </c>
      <c r="AJ16" s="25">
        <v>153</v>
      </c>
      <c r="AK16" s="25">
        <v>127</v>
      </c>
      <c r="AL16" s="25">
        <v>152</v>
      </c>
      <c r="AM16" s="25">
        <v>116</v>
      </c>
      <c r="AN16" s="25">
        <v>206</v>
      </c>
      <c r="AO16" s="25">
        <v>165</v>
      </c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18"/>
      <c r="BQ16" s="25">
        <v>-2</v>
      </c>
      <c r="BR16" s="25">
        <v>-1</v>
      </c>
      <c r="BS16" s="25">
        <v>1</v>
      </c>
      <c r="BT16" s="25">
        <v>2</v>
      </c>
      <c r="BU16" s="25">
        <v>-1</v>
      </c>
      <c r="BV16" s="25">
        <v>1</v>
      </c>
      <c r="BW16" s="25">
        <v>-2</v>
      </c>
      <c r="BX16" s="52">
        <v>-1</v>
      </c>
      <c r="BY16" s="52">
        <v>-1</v>
      </c>
      <c r="BZ16" s="52">
        <v>-2</v>
      </c>
      <c r="CA16" s="52">
        <v>-1</v>
      </c>
      <c r="CB16" s="52">
        <v>1</v>
      </c>
      <c r="CC16" s="52">
        <v>2</v>
      </c>
      <c r="CD16" s="25">
        <v>1</v>
      </c>
      <c r="CE16" s="25">
        <v>-2</v>
      </c>
      <c r="CF16" s="25">
        <v>-1</v>
      </c>
      <c r="CG16" s="25">
        <v>-1</v>
      </c>
      <c r="CH16" s="25">
        <v>2</v>
      </c>
      <c r="CI16" s="25">
        <v>1</v>
      </c>
      <c r="CJ16" s="25">
        <v>2</v>
      </c>
      <c r="CK16" s="25">
        <v>1</v>
      </c>
      <c r="CL16" s="25">
        <v>-2</v>
      </c>
      <c r="CM16" s="25">
        <v>-1</v>
      </c>
      <c r="CN16" s="25">
        <v>2</v>
      </c>
      <c r="CO16" s="25">
        <v>1</v>
      </c>
      <c r="CP16" s="25">
        <v>-1</v>
      </c>
      <c r="CQ16" s="25">
        <v>2</v>
      </c>
      <c r="CR16" s="25">
        <v>1</v>
      </c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18"/>
      <c r="DT16" s="18">
        <v>12</v>
      </c>
      <c r="DU16" s="34">
        <f t="shared" si="12"/>
        <v>12</v>
      </c>
      <c r="DV16" s="34">
        <f t="shared" si="9"/>
        <v>12</v>
      </c>
      <c r="DW16" s="17"/>
      <c r="DX16" s="18">
        <v>1</v>
      </c>
      <c r="DY16" s="18"/>
      <c r="DZ16" s="18"/>
      <c r="EA16" s="17"/>
      <c r="EB16" s="18">
        <v>21</v>
      </c>
      <c r="EC16" s="17"/>
      <c r="ED16" s="18">
        <f t="shared" si="10"/>
        <v>12</v>
      </c>
      <c r="EE16" s="18" t="str">
        <f t="shared" si="11"/>
        <v>(12)</v>
      </c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24" customFormat="1" ht="15.75" customHeight="1">
      <c r="A17" s="30" t="str">
        <f t="shared" si="0"/>
        <v>13(17)</v>
      </c>
      <c r="B17" s="44" t="s">
        <v>117</v>
      </c>
      <c r="C17" s="49" t="s">
        <v>50</v>
      </c>
      <c r="D17" s="41">
        <f t="shared" si="1"/>
        <v>153</v>
      </c>
      <c r="E17"/>
      <c r="F17" s="25">
        <f t="shared" si="2"/>
        <v>31</v>
      </c>
      <c r="G17" s="15">
        <f t="shared" si="3"/>
        <v>4743</v>
      </c>
      <c r="H17"/>
      <c r="I17" s="25">
        <f t="shared" si="4"/>
        <v>7</v>
      </c>
      <c r="J17" s="25">
        <f t="shared" si="5"/>
        <v>5</v>
      </c>
      <c r="K17" s="25">
        <f t="shared" si="6"/>
        <v>12</v>
      </c>
      <c r="L17" s="25">
        <f t="shared" si="7"/>
        <v>7</v>
      </c>
      <c r="M17" s="61">
        <f t="shared" si="8"/>
        <v>0.6129032258064516</v>
      </c>
      <c r="N17" s="52">
        <v>118</v>
      </c>
      <c r="O17" s="52">
        <v>116</v>
      </c>
      <c r="P17" s="52">
        <v>112</v>
      </c>
      <c r="Q17" s="52">
        <v>148</v>
      </c>
      <c r="R17" s="52">
        <v>125</v>
      </c>
      <c r="S17" s="52">
        <v>191</v>
      </c>
      <c r="T17" s="52">
        <v>147</v>
      </c>
      <c r="U17" s="52">
        <v>170</v>
      </c>
      <c r="V17" s="52">
        <v>171</v>
      </c>
      <c r="W17" s="52">
        <v>230</v>
      </c>
      <c r="X17" s="52">
        <v>133</v>
      </c>
      <c r="Y17" s="52">
        <v>139</v>
      </c>
      <c r="Z17" s="52">
        <v>176</v>
      </c>
      <c r="AA17" s="52">
        <v>143</v>
      </c>
      <c r="AB17" s="52">
        <v>168</v>
      </c>
      <c r="AC17" s="52">
        <v>115</v>
      </c>
      <c r="AD17" s="52">
        <v>180</v>
      </c>
      <c r="AE17" s="52"/>
      <c r="AF17" s="52">
        <v>170</v>
      </c>
      <c r="AG17" s="52">
        <v>123</v>
      </c>
      <c r="AH17" s="25">
        <v>125</v>
      </c>
      <c r="AI17" s="25">
        <v>176</v>
      </c>
      <c r="AJ17" s="25">
        <v>104</v>
      </c>
      <c r="AK17" s="25">
        <v>132</v>
      </c>
      <c r="AL17" s="25">
        <v>90</v>
      </c>
      <c r="AM17" s="25">
        <v>236</v>
      </c>
      <c r="AN17" s="25">
        <v>202</v>
      </c>
      <c r="AO17" s="25">
        <v>153</v>
      </c>
      <c r="AP17" s="25">
        <v>120</v>
      </c>
      <c r="AQ17" s="25">
        <v>194</v>
      </c>
      <c r="AR17" s="25">
        <v>159</v>
      </c>
      <c r="AS17" s="25">
        <v>177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18"/>
      <c r="BQ17" s="25">
        <v>2</v>
      </c>
      <c r="BR17" s="25">
        <v>-1</v>
      </c>
      <c r="BS17" s="52">
        <v>1</v>
      </c>
      <c r="BT17" s="52">
        <v>-2</v>
      </c>
      <c r="BU17" s="52">
        <v>1</v>
      </c>
      <c r="BV17" s="52">
        <v>-1</v>
      </c>
      <c r="BW17" s="52">
        <v>2</v>
      </c>
      <c r="BX17" s="52">
        <v>1</v>
      </c>
      <c r="BY17" s="52">
        <v>-2</v>
      </c>
      <c r="BZ17" s="52">
        <v>1</v>
      </c>
      <c r="CA17" s="52">
        <v>2</v>
      </c>
      <c r="CB17" s="25">
        <v>1</v>
      </c>
      <c r="CC17" s="25">
        <v>1</v>
      </c>
      <c r="CD17" s="25">
        <v>2</v>
      </c>
      <c r="CE17" s="25">
        <v>1</v>
      </c>
      <c r="CF17" s="25">
        <v>2</v>
      </c>
      <c r="CG17" s="25">
        <v>1</v>
      </c>
      <c r="CH17" s="25">
        <v>2</v>
      </c>
      <c r="CI17" s="25">
        <v>1</v>
      </c>
      <c r="CJ17" s="25">
        <v>1</v>
      </c>
      <c r="CK17" s="25">
        <v>2</v>
      </c>
      <c r="CL17" s="25">
        <v>-1</v>
      </c>
      <c r="CM17" s="25">
        <v>-1</v>
      </c>
      <c r="CN17" s="25">
        <v>-2</v>
      </c>
      <c r="CO17" s="25">
        <v>1</v>
      </c>
      <c r="CP17" s="25">
        <v>-2</v>
      </c>
      <c r="CQ17" s="25">
        <v>-1</v>
      </c>
      <c r="CR17" s="25">
        <v>-1</v>
      </c>
      <c r="CS17" s="25">
        <v>-2</v>
      </c>
      <c r="CT17" s="25">
        <v>-1</v>
      </c>
      <c r="CU17" s="25">
        <v>1</v>
      </c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18"/>
      <c r="DT17" s="18">
        <v>17</v>
      </c>
      <c r="DU17" s="34">
        <f t="shared" si="12"/>
        <v>13</v>
      </c>
      <c r="DV17" s="34">
        <f t="shared" si="9"/>
        <v>13</v>
      </c>
      <c r="DW17" s="17"/>
      <c r="DX17" s="18">
        <v>1</v>
      </c>
      <c r="DY17" s="18"/>
      <c r="DZ17" s="18"/>
      <c r="EA17" s="17"/>
      <c r="EB17" s="18">
        <v>3</v>
      </c>
      <c r="EC17" s="17"/>
      <c r="ED17" s="18">
        <f t="shared" si="10"/>
        <v>13</v>
      </c>
      <c r="EE17" s="18" t="str">
        <f t="shared" si="11"/>
        <v>(17)</v>
      </c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24" customFormat="1" ht="15.75" customHeight="1">
      <c r="A18" s="30" t="str">
        <f t="shared" si="0"/>
        <v>14(13)</v>
      </c>
      <c r="B18" s="44" t="s">
        <v>40</v>
      </c>
      <c r="C18" s="49" t="s">
        <v>41</v>
      </c>
      <c r="D18" s="41">
        <f t="shared" si="1"/>
        <v>152.8</v>
      </c>
      <c r="E18"/>
      <c r="F18" s="25">
        <f t="shared" si="2"/>
        <v>20</v>
      </c>
      <c r="G18" s="15">
        <f t="shared" si="3"/>
        <v>3056</v>
      </c>
      <c r="H18"/>
      <c r="I18" s="25">
        <f t="shared" si="4"/>
        <v>3</v>
      </c>
      <c r="J18" s="25">
        <f t="shared" si="5"/>
        <v>5</v>
      </c>
      <c r="K18" s="25">
        <f t="shared" si="6"/>
        <v>6</v>
      </c>
      <c r="L18" s="25">
        <f t="shared" si="7"/>
        <v>6</v>
      </c>
      <c r="M18" s="61">
        <f t="shared" si="8"/>
        <v>0.45</v>
      </c>
      <c r="N18" s="52">
        <v>135</v>
      </c>
      <c r="O18" s="52">
        <v>142</v>
      </c>
      <c r="P18" s="52">
        <v>134</v>
      </c>
      <c r="Q18" s="52">
        <v>181</v>
      </c>
      <c r="R18" s="52">
        <v>213</v>
      </c>
      <c r="S18" s="52">
        <v>98</v>
      </c>
      <c r="T18" s="52">
        <v>116</v>
      </c>
      <c r="U18" s="52">
        <v>153</v>
      </c>
      <c r="V18" s="52">
        <v>144</v>
      </c>
      <c r="W18" s="52">
        <v>243</v>
      </c>
      <c r="X18" s="52">
        <v>198</v>
      </c>
      <c r="Y18" s="52">
        <v>215</v>
      </c>
      <c r="Z18" s="52">
        <v>164</v>
      </c>
      <c r="AA18" s="52">
        <v>127</v>
      </c>
      <c r="AB18" s="52">
        <v>138</v>
      </c>
      <c r="AC18" s="52">
        <v>115</v>
      </c>
      <c r="AD18" s="52">
        <v>126</v>
      </c>
      <c r="AE18" s="52">
        <v>108</v>
      </c>
      <c r="AF18" s="52">
        <v>158</v>
      </c>
      <c r="AG18" s="52">
        <v>148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18"/>
      <c r="BQ18" s="25">
        <v>-2</v>
      </c>
      <c r="BR18" s="25">
        <v>1</v>
      </c>
      <c r="BS18" s="25">
        <v>-1</v>
      </c>
      <c r="BT18" s="25">
        <v>2</v>
      </c>
      <c r="BU18" s="25">
        <v>1</v>
      </c>
      <c r="BV18" s="25">
        <v>-2</v>
      </c>
      <c r="BW18" s="25">
        <v>-1</v>
      </c>
      <c r="BX18" s="25">
        <v>-1</v>
      </c>
      <c r="BY18" s="25">
        <v>2</v>
      </c>
      <c r="BZ18" s="25">
        <v>1</v>
      </c>
      <c r="CA18" s="25">
        <v>2</v>
      </c>
      <c r="CB18" s="25">
        <v>1</v>
      </c>
      <c r="CC18" s="25">
        <v>-1</v>
      </c>
      <c r="CD18" s="25">
        <v>-2</v>
      </c>
      <c r="CE18" s="25">
        <v>1</v>
      </c>
      <c r="CF18" s="25">
        <v>-2</v>
      </c>
      <c r="CG18" s="25">
        <v>1</v>
      </c>
      <c r="CH18" s="25">
        <v>-1</v>
      </c>
      <c r="CI18" s="25">
        <v>-2</v>
      </c>
      <c r="CJ18" s="25">
        <v>-1</v>
      </c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18"/>
      <c r="DT18" s="18">
        <v>13</v>
      </c>
      <c r="DU18" s="34">
        <f t="shared" si="12"/>
        <v>14</v>
      </c>
      <c r="DV18" s="34">
        <f t="shared" si="9"/>
        <v>14</v>
      </c>
      <c r="DW18" s="17"/>
      <c r="DX18" s="18">
        <v>1</v>
      </c>
      <c r="DY18" s="18"/>
      <c r="DZ18" s="18"/>
      <c r="EA18" s="17"/>
      <c r="EB18" s="18">
        <v>7</v>
      </c>
      <c r="EC18" s="17"/>
      <c r="ED18" s="18">
        <f t="shared" si="10"/>
        <v>14</v>
      </c>
      <c r="EE18" s="18" t="str">
        <f t="shared" si="11"/>
        <v>(13)</v>
      </c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24" customFormat="1" ht="15.75" customHeight="1">
      <c r="A19" s="30" t="str">
        <f t="shared" si="0"/>
        <v>15(14)</v>
      </c>
      <c r="B19" s="44" t="s">
        <v>184</v>
      </c>
      <c r="C19" s="49" t="s">
        <v>185</v>
      </c>
      <c r="D19" s="41">
        <f t="shared" si="1"/>
        <v>151.8181818181818</v>
      </c>
      <c r="E19"/>
      <c r="F19" s="25">
        <f t="shared" si="2"/>
        <v>22</v>
      </c>
      <c r="G19" s="15">
        <f t="shared" si="3"/>
        <v>3340</v>
      </c>
      <c r="H19"/>
      <c r="I19" s="25">
        <f t="shared" si="4"/>
        <v>6</v>
      </c>
      <c r="J19" s="25">
        <f t="shared" si="5"/>
        <v>2</v>
      </c>
      <c r="K19" s="25">
        <f t="shared" si="6"/>
        <v>13</v>
      </c>
      <c r="L19" s="25">
        <f t="shared" si="7"/>
        <v>1</v>
      </c>
      <c r="M19" s="61">
        <f t="shared" si="8"/>
        <v>0.8636363636363636</v>
      </c>
      <c r="N19" s="52">
        <v>156</v>
      </c>
      <c r="O19" s="52">
        <v>153</v>
      </c>
      <c r="P19" s="52">
        <v>201</v>
      </c>
      <c r="Q19" s="52">
        <v>177</v>
      </c>
      <c r="R19" s="52">
        <v>139</v>
      </c>
      <c r="S19" s="52">
        <v>164</v>
      </c>
      <c r="T19" s="52">
        <v>124</v>
      </c>
      <c r="U19" s="52">
        <v>165</v>
      </c>
      <c r="V19" s="52">
        <v>197</v>
      </c>
      <c r="W19" s="52">
        <v>127</v>
      </c>
      <c r="X19" s="52">
        <v>104</v>
      </c>
      <c r="Y19" s="52">
        <v>92</v>
      </c>
      <c r="Z19" s="52">
        <v>90</v>
      </c>
      <c r="AA19" s="52">
        <v>125</v>
      </c>
      <c r="AB19" s="52">
        <v>181</v>
      </c>
      <c r="AC19" s="52">
        <v>175</v>
      </c>
      <c r="AD19" s="52">
        <v>149</v>
      </c>
      <c r="AE19" s="52">
        <v>182</v>
      </c>
      <c r="AF19" s="52">
        <v>164</v>
      </c>
      <c r="AG19" s="52">
        <v>143</v>
      </c>
      <c r="AH19" s="25">
        <v>204</v>
      </c>
      <c r="AI19" s="25">
        <v>128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18"/>
      <c r="BQ19" s="25">
        <v>2</v>
      </c>
      <c r="BR19" s="25">
        <v>1</v>
      </c>
      <c r="BS19" s="52">
        <v>1</v>
      </c>
      <c r="BT19" s="52">
        <v>2</v>
      </c>
      <c r="BU19" s="52">
        <v>1</v>
      </c>
      <c r="BV19" s="52">
        <v>1</v>
      </c>
      <c r="BW19" s="52">
        <v>2</v>
      </c>
      <c r="BX19" s="52">
        <v>1</v>
      </c>
      <c r="BY19" s="52">
        <v>1</v>
      </c>
      <c r="BZ19" s="25">
        <v>2</v>
      </c>
      <c r="CA19" s="25">
        <v>1</v>
      </c>
      <c r="CB19" s="25">
        <v>-2</v>
      </c>
      <c r="CC19" s="25">
        <v>-1</v>
      </c>
      <c r="CD19" s="25">
        <v>1</v>
      </c>
      <c r="CE19" s="25">
        <v>2</v>
      </c>
      <c r="CF19" s="25">
        <v>1</v>
      </c>
      <c r="CG19" s="25">
        <v>1</v>
      </c>
      <c r="CH19" s="25">
        <v>2</v>
      </c>
      <c r="CI19" s="25">
        <v>1</v>
      </c>
      <c r="CJ19" s="25">
        <v>-2</v>
      </c>
      <c r="CK19" s="25">
        <v>1</v>
      </c>
      <c r="CL19" s="25">
        <v>1</v>
      </c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18"/>
      <c r="DT19" s="18">
        <v>14</v>
      </c>
      <c r="DU19" s="34">
        <f t="shared" si="12"/>
        <v>15</v>
      </c>
      <c r="DV19" s="34">
        <f t="shared" si="9"/>
        <v>15</v>
      </c>
      <c r="DW19" s="17"/>
      <c r="DX19" s="18">
        <v>1</v>
      </c>
      <c r="DY19" s="18"/>
      <c r="DZ19" s="18"/>
      <c r="EA19" s="17"/>
      <c r="EB19" s="18">
        <v>17</v>
      </c>
      <c r="EC19" s="17"/>
      <c r="ED19" s="18">
        <f t="shared" si="10"/>
        <v>15</v>
      </c>
      <c r="EE19" s="18" t="str">
        <f t="shared" si="11"/>
        <v>(14)</v>
      </c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24" customFormat="1" ht="15.75" customHeight="1">
      <c r="A20" s="30" t="str">
        <f t="shared" si="0"/>
        <v>16(16)</v>
      </c>
      <c r="B20" s="44" t="s">
        <v>64</v>
      </c>
      <c r="C20" s="49" t="s">
        <v>41</v>
      </c>
      <c r="D20" s="41">
        <f t="shared" si="1"/>
        <v>149.7</v>
      </c>
      <c r="E20"/>
      <c r="F20" s="25">
        <f t="shared" si="2"/>
        <v>20</v>
      </c>
      <c r="G20" s="15">
        <f t="shared" si="3"/>
        <v>2994</v>
      </c>
      <c r="H20"/>
      <c r="I20" s="25">
        <f t="shared" si="4"/>
        <v>6</v>
      </c>
      <c r="J20" s="25">
        <f t="shared" si="5"/>
        <v>2</v>
      </c>
      <c r="K20" s="25">
        <f t="shared" si="6"/>
        <v>6</v>
      </c>
      <c r="L20" s="25">
        <f t="shared" si="7"/>
        <v>6</v>
      </c>
      <c r="M20" s="61">
        <f t="shared" si="8"/>
        <v>0.6</v>
      </c>
      <c r="N20" s="52">
        <v>143</v>
      </c>
      <c r="O20" s="52">
        <v>167</v>
      </c>
      <c r="P20" s="52">
        <v>168</v>
      </c>
      <c r="Q20" s="52">
        <v>180</v>
      </c>
      <c r="R20" s="52">
        <v>203</v>
      </c>
      <c r="S20" s="52">
        <v>162</v>
      </c>
      <c r="T20" s="52">
        <v>175</v>
      </c>
      <c r="U20" s="52">
        <v>155</v>
      </c>
      <c r="V20" s="52">
        <v>141</v>
      </c>
      <c r="W20" s="52">
        <v>194</v>
      </c>
      <c r="X20" s="52">
        <v>165</v>
      </c>
      <c r="Y20" s="52">
        <v>148</v>
      </c>
      <c r="Z20" s="52">
        <v>183</v>
      </c>
      <c r="AA20" s="52">
        <v>121</v>
      </c>
      <c r="AB20" s="52">
        <v>152</v>
      </c>
      <c r="AC20" s="52">
        <v>98</v>
      </c>
      <c r="AD20" s="52">
        <v>118</v>
      </c>
      <c r="AE20" s="52">
        <v>150</v>
      </c>
      <c r="AF20" s="52">
        <v>85</v>
      </c>
      <c r="AG20" s="52">
        <v>86</v>
      </c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18"/>
      <c r="BQ20" s="25">
        <v>2</v>
      </c>
      <c r="BR20" s="25">
        <v>-1</v>
      </c>
      <c r="BS20" s="25">
        <v>1</v>
      </c>
      <c r="BT20" s="25">
        <v>2</v>
      </c>
      <c r="BU20" s="25">
        <v>1</v>
      </c>
      <c r="BV20" s="25">
        <v>2</v>
      </c>
      <c r="BW20" s="25">
        <v>1</v>
      </c>
      <c r="BX20" s="25">
        <v>1</v>
      </c>
      <c r="BY20" s="25">
        <v>2</v>
      </c>
      <c r="BZ20" s="25">
        <v>1</v>
      </c>
      <c r="CA20" s="25">
        <v>-2</v>
      </c>
      <c r="CB20" s="25">
        <v>-1</v>
      </c>
      <c r="CC20" s="25">
        <v>-1</v>
      </c>
      <c r="CD20" s="25">
        <v>2</v>
      </c>
      <c r="CE20" s="25">
        <v>1</v>
      </c>
      <c r="CF20" s="25">
        <v>2</v>
      </c>
      <c r="CG20" s="25">
        <v>-1</v>
      </c>
      <c r="CH20" s="25">
        <v>-1</v>
      </c>
      <c r="CI20" s="25">
        <v>-2</v>
      </c>
      <c r="CJ20" s="25">
        <v>-1</v>
      </c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18"/>
      <c r="DT20" s="18">
        <v>16</v>
      </c>
      <c r="DU20" s="34">
        <f t="shared" si="12"/>
        <v>16</v>
      </c>
      <c r="DV20" s="34">
        <f t="shared" si="9"/>
        <v>16</v>
      </c>
      <c r="DW20" s="17"/>
      <c r="DX20" s="18">
        <v>1</v>
      </c>
      <c r="DY20" s="18"/>
      <c r="DZ20" s="18"/>
      <c r="EA20" s="17"/>
      <c r="EB20" s="18">
        <v>18</v>
      </c>
      <c r="EC20" s="17"/>
      <c r="ED20" s="18">
        <f t="shared" si="10"/>
        <v>16</v>
      </c>
      <c r="EE20" s="18" t="str">
        <f t="shared" si="11"/>
        <v>(16)</v>
      </c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24" customFormat="1" ht="15.75" customHeight="1">
      <c r="A21" s="30" t="str">
        <f t="shared" si="0"/>
        <v>17(20)</v>
      </c>
      <c r="B21" s="44" t="s">
        <v>49</v>
      </c>
      <c r="C21" s="49" t="s">
        <v>50</v>
      </c>
      <c r="D21" s="41">
        <f t="shared" si="1"/>
        <v>141.12</v>
      </c>
      <c r="E21"/>
      <c r="F21" s="25">
        <f t="shared" si="2"/>
        <v>25</v>
      </c>
      <c r="G21" s="15">
        <f t="shared" si="3"/>
        <v>3528</v>
      </c>
      <c r="H21"/>
      <c r="I21" s="25">
        <f t="shared" si="4"/>
        <v>6</v>
      </c>
      <c r="J21" s="25">
        <f t="shared" si="5"/>
        <v>4</v>
      </c>
      <c r="K21" s="25">
        <f t="shared" si="6"/>
        <v>11</v>
      </c>
      <c r="L21" s="25">
        <f t="shared" si="7"/>
        <v>4</v>
      </c>
      <c r="M21" s="61">
        <f t="shared" si="8"/>
        <v>0.68</v>
      </c>
      <c r="N21" s="52">
        <v>127</v>
      </c>
      <c r="O21" s="52">
        <v>132</v>
      </c>
      <c r="P21" s="52">
        <v>114</v>
      </c>
      <c r="Q21" s="52">
        <v>235</v>
      </c>
      <c r="R21" s="52">
        <v>117</v>
      </c>
      <c r="S21" s="52">
        <v>217</v>
      </c>
      <c r="T21" s="52">
        <v>155</v>
      </c>
      <c r="U21" s="52">
        <v>135</v>
      </c>
      <c r="V21" s="52">
        <v>170</v>
      </c>
      <c r="W21" s="52">
        <v>128</v>
      </c>
      <c r="X21" s="52">
        <v>133</v>
      </c>
      <c r="Y21" s="52">
        <v>107</v>
      </c>
      <c r="Z21" s="52">
        <v>117</v>
      </c>
      <c r="AA21" s="52">
        <v>121</v>
      </c>
      <c r="AB21" s="52">
        <v>96</v>
      </c>
      <c r="AC21" s="52">
        <v>132</v>
      </c>
      <c r="AD21" s="52">
        <v>124</v>
      </c>
      <c r="AE21" s="52">
        <v>111</v>
      </c>
      <c r="AF21" s="52">
        <v>107</v>
      </c>
      <c r="AG21" s="52">
        <v>152</v>
      </c>
      <c r="AH21" s="25">
        <v>159</v>
      </c>
      <c r="AI21" s="25">
        <v>170</v>
      </c>
      <c r="AJ21" s="25">
        <v>112</v>
      </c>
      <c r="AK21" s="25">
        <v>140</v>
      </c>
      <c r="AL21" s="25">
        <v>217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18"/>
      <c r="BQ21" s="25">
        <v>2</v>
      </c>
      <c r="BR21" s="25">
        <v>1</v>
      </c>
      <c r="BS21" s="25">
        <v>-2</v>
      </c>
      <c r="BT21" s="25">
        <v>1</v>
      </c>
      <c r="BU21" s="25">
        <v>-1</v>
      </c>
      <c r="BV21" s="25">
        <v>2</v>
      </c>
      <c r="BW21" s="25">
        <v>1</v>
      </c>
      <c r="BX21" s="25">
        <v>-2</v>
      </c>
      <c r="BY21" s="25">
        <v>1</v>
      </c>
      <c r="BZ21" s="25">
        <v>2</v>
      </c>
      <c r="CA21" s="25">
        <v>1</v>
      </c>
      <c r="CB21" s="25">
        <v>-1</v>
      </c>
      <c r="CC21" s="25">
        <v>2</v>
      </c>
      <c r="CD21" s="25">
        <v>1</v>
      </c>
      <c r="CE21" s="25">
        <v>2</v>
      </c>
      <c r="CF21" s="25">
        <v>1</v>
      </c>
      <c r="CG21" s="25">
        <v>1</v>
      </c>
      <c r="CH21" s="25">
        <v>2</v>
      </c>
      <c r="CI21" s="25">
        <v>-1</v>
      </c>
      <c r="CJ21" s="25">
        <v>1</v>
      </c>
      <c r="CK21" s="25">
        <v>-2</v>
      </c>
      <c r="CL21" s="25">
        <v>-1</v>
      </c>
      <c r="CM21" s="25">
        <v>-2</v>
      </c>
      <c r="CN21" s="25">
        <v>1</v>
      </c>
      <c r="CO21" s="25">
        <v>1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18"/>
      <c r="DT21" s="18">
        <v>20</v>
      </c>
      <c r="DU21" s="34">
        <f t="shared" si="12"/>
        <v>17</v>
      </c>
      <c r="DV21" s="34">
        <f t="shared" si="9"/>
        <v>17</v>
      </c>
      <c r="DW21" s="17"/>
      <c r="DX21" s="18">
        <v>1</v>
      </c>
      <c r="DY21" s="18"/>
      <c r="DZ21" s="18"/>
      <c r="EA21" s="17"/>
      <c r="EB21" s="18">
        <v>24</v>
      </c>
      <c r="EC21" s="17"/>
      <c r="ED21" s="18">
        <f t="shared" si="10"/>
        <v>17</v>
      </c>
      <c r="EE21" s="18" t="str">
        <f t="shared" si="11"/>
        <v>(20)</v>
      </c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24" customFormat="1" ht="15.75" customHeight="1">
      <c r="A22" s="30" t="str">
        <f t="shared" si="0"/>
        <v>18(15)</v>
      </c>
      <c r="B22" s="44" t="s">
        <v>54</v>
      </c>
      <c r="C22" s="49" t="s">
        <v>183</v>
      </c>
      <c r="D22" s="41">
        <f t="shared" si="1"/>
        <v>140.1153846153846</v>
      </c>
      <c r="E22"/>
      <c r="F22" s="25">
        <f t="shared" si="2"/>
        <v>26</v>
      </c>
      <c r="G22" s="15">
        <f t="shared" si="3"/>
        <v>3643</v>
      </c>
      <c r="H22"/>
      <c r="I22" s="25">
        <f t="shared" si="4"/>
        <v>7</v>
      </c>
      <c r="J22" s="25">
        <f t="shared" si="5"/>
        <v>4</v>
      </c>
      <c r="K22" s="25">
        <f t="shared" si="6"/>
        <v>7</v>
      </c>
      <c r="L22" s="25">
        <f t="shared" si="7"/>
        <v>8</v>
      </c>
      <c r="M22" s="61">
        <f t="shared" si="8"/>
        <v>0.5384615384615384</v>
      </c>
      <c r="N22" s="52">
        <v>85</v>
      </c>
      <c r="O22" s="52">
        <v>90</v>
      </c>
      <c r="P22" s="52">
        <v>124</v>
      </c>
      <c r="Q22" s="52">
        <v>117</v>
      </c>
      <c r="R22" s="52">
        <v>137</v>
      </c>
      <c r="S22" s="52">
        <v>173</v>
      </c>
      <c r="T22" s="52">
        <v>156</v>
      </c>
      <c r="U22" s="52">
        <v>118</v>
      </c>
      <c r="V22" s="52">
        <v>100</v>
      </c>
      <c r="W22" s="52">
        <v>193</v>
      </c>
      <c r="X22" s="52">
        <v>164</v>
      </c>
      <c r="Y22" s="52">
        <v>174</v>
      </c>
      <c r="Z22" s="52">
        <v>207</v>
      </c>
      <c r="AA22" s="52">
        <v>190</v>
      </c>
      <c r="AB22" s="52">
        <v>220</v>
      </c>
      <c r="AC22" s="52">
        <v>224</v>
      </c>
      <c r="AD22" s="52">
        <v>241</v>
      </c>
      <c r="AE22" s="52">
        <v>131</v>
      </c>
      <c r="AF22" s="52">
        <v>130</v>
      </c>
      <c r="AG22" s="52">
        <v>64</v>
      </c>
      <c r="AH22" s="25">
        <v>127</v>
      </c>
      <c r="AI22" s="25">
        <v>93</v>
      </c>
      <c r="AJ22" s="25">
        <v>111</v>
      </c>
      <c r="AK22" s="25">
        <v>81</v>
      </c>
      <c r="AL22" s="25">
        <v>89</v>
      </c>
      <c r="AM22" s="25">
        <v>104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18"/>
      <c r="BQ22" s="25">
        <v>-2</v>
      </c>
      <c r="BR22" s="25">
        <v>-1</v>
      </c>
      <c r="BS22" s="25">
        <v>-1</v>
      </c>
      <c r="BT22" s="25">
        <v>2</v>
      </c>
      <c r="BU22" s="25">
        <v>1</v>
      </c>
      <c r="BV22" s="25">
        <v>1</v>
      </c>
      <c r="BW22" s="25">
        <v>2</v>
      </c>
      <c r="BX22" s="52">
        <v>-1</v>
      </c>
      <c r="BY22" s="52">
        <v>2</v>
      </c>
      <c r="BZ22" s="52">
        <v>1</v>
      </c>
      <c r="CA22" s="52">
        <v>-1</v>
      </c>
      <c r="CB22" s="52">
        <v>2</v>
      </c>
      <c r="CC22" s="52">
        <v>1</v>
      </c>
      <c r="CD22" s="25">
        <v>-2</v>
      </c>
      <c r="CE22" s="25">
        <v>1</v>
      </c>
      <c r="CF22" s="25">
        <v>2</v>
      </c>
      <c r="CG22" s="25">
        <v>1</v>
      </c>
      <c r="CH22" s="25">
        <v>2</v>
      </c>
      <c r="CI22" s="25">
        <v>1</v>
      </c>
      <c r="CJ22" s="25">
        <v>2</v>
      </c>
      <c r="CK22" s="25">
        <v>-1</v>
      </c>
      <c r="CL22" s="25">
        <v>-2</v>
      </c>
      <c r="CM22" s="25">
        <v>-1</v>
      </c>
      <c r="CN22" s="25">
        <v>-1</v>
      </c>
      <c r="CO22" s="25">
        <v>-2</v>
      </c>
      <c r="CP22" s="25">
        <v>-1</v>
      </c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18"/>
      <c r="DT22" s="18">
        <v>15</v>
      </c>
      <c r="DU22" s="34">
        <f t="shared" si="12"/>
        <v>18</v>
      </c>
      <c r="DV22" s="34">
        <f t="shared" si="9"/>
        <v>18</v>
      </c>
      <c r="DW22" s="17"/>
      <c r="DX22" s="18">
        <v>1</v>
      </c>
      <c r="DY22" s="18"/>
      <c r="DZ22" s="18"/>
      <c r="EA22" s="17"/>
      <c r="EB22" s="18">
        <v>9</v>
      </c>
      <c r="EC22" s="17"/>
      <c r="ED22" s="18">
        <f t="shared" si="10"/>
        <v>18</v>
      </c>
      <c r="EE22" s="18" t="str">
        <f t="shared" si="11"/>
        <v>(15)</v>
      </c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24" customFormat="1" ht="15.75" customHeight="1">
      <c r="A23" s="30" t="str">
        <f t="shared" si="0"/>
        <v>19(18)</v>
      </c>
      <c r="B23" s="44" t="s">
        <v>56</v>
      </c>
      <c r="C23" s="49" t="s">
        <v>39</v>
      </c>
      <c r="D23" s="41">
        <f t="shared" si="1"/>
        <v>138.25</v>
      </c>
      <c r="E23"/>
      <c r="F23" s="25">
        <f t="shared" si="2"/>
        <v>12</v>
      </c>
      <c r="G23" s="15">
        <f t="shared" si="3"/>
        <v>1659</v>
      </c>
      <c r="H23"/>
      <c r="I23" s="25">
        <f t="shared" si="4"/>
        <v>1</v>
      </c>
      <c r="J23" s="25">
        <f t="shared" si="5"/>
        <v>4</v>
      </c>
      <c r="K23" s="25">
        <f t="shared" si="6"/>
        <v>3</v>
      </c>
      <c r="L23" s="25">
        <f t="shared" si="7"/>
        <v>4</v>
      </c>
      <c r="M23" s="61">
        <f t="shared" si="8"/>
        <v>0.3333333333333333</v>
      </c>
      <c r="N23" s="52">
        <v>154</v>
      </c>
      <c r="O23" s="52">
        <v>151</v>
      </c>
      <c r="P23" s="52">
        <v>163</v>
      </c>
      <c r="Q23" s="52">
        <v>111</v>
      </c>
      <c r="R23" s="52">
        <v>151</v>
      </c>
      <c r="S23" s="52">
        <v>107</v>
      </c>
      <c r="T23" s="52">
        <v>171</v>
      </c>
      <c r="U23" s="52">
        <v>99</v>
      </c>
      <c r="V23" s="52">
        <v>103</v>
      </c>
      <c r="W23" s="52">
        <v>108</v>
      </c>
      <c r="X23" s="52">
        <v>146</v>
      </c>
      <c r="Y23" s="52">
        <v>195</v>
      </c>
      <c r="Z23" s="52"/>
      <c r="AA23" s="52"/>
      <c r="AB23" s="52"/>
      <c r="AC23" s="52"/>
      <c r="AD23" s="52"/>
      <c r="AE23" s="52"/>
      <c r="AF23" s="52"/>
      <c r="AG23" s="52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18"/>
      <c r="BQ23" s="25">
        <v>2</v>
      </c>
      <c r="BR23" s="25">
        <v>-1</v>
      </c>
      <c r="BS23" s="25">
        <v>-2</v>
      </c>
      <c r="BT23" s="25">
        <v>-1</v>
      </c>
      <c r="BU23" s="25">
        <v>1</v>
      </c>
      <c r="BV23" s="25">
        <v>-2</v>
      </c>
      <c r="BW23" s="25">
        <v>-1</v>
      </c>
      <c r="BX23" s="25">
        <v>-2</v>
      </c>
      <c r="BY23" s="25">
        <v>-1</v>
      </c>
      <c r="BZ23" s="25">
        <v>-2</v>
      </c>
      <c r="CA23" s="25">
        <v>1</v>
      </c>
      <c r="CB23" s="25">
        <v>1</v>
      </c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18"/>
      <c r="DT23" s="18">
        <v>18</v>
      </c>
      <c r="DU23" s="34">
        <f t="shared" si="12"/>
        <v>19</v>
      </c>
      <c r="DV23" s="34">
        <f t="shared" si="9"/>
        <v>19</v>
      </c>
      <c r="DW23" s="17"/>
      <c r="DX23" s="18">
        <v>1</v>
      </c>
      <c r="DY23" s="18"/>
      <c r="DZ23" s="18"/>
      <c r="EA23" s="17"/>
      <c r="EB23" s="18">
        <v>10</v>
      </c>
      <c r="EC23" s="17"/>
      <c r="ED23" s="18">
        <f t="shared" si="10"/>
        <v>19</v>
      </c>
      <c r="EE23" s="18" t="str">
        <f t="shared" si="11"/>
        <v>(18)</v>
      </c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24" customFormat="1" ht="15.75" customHeight="1">
      <c r="A24" s="30" t="str">
        <f t="shared" si="0"/>
        <v>20(19)</v>
      </c>
      <c r="B24" s="44" t="s">
        <v>95</v>
      </c>
      <c r="C24" s="49" t="s">
        <v>199</v>
      </c>
      <c r="D24" s="41">
        <f t="shared" si="1"/>
        <v>137.35294117647058</v>
      </c>
      <c r="E24"/>
      <c r="F24" s="25">
        <f t="shared" si="2"/>
        <v>17</v>
      </c>
      <c r="G24" s="15">
        <f t="shared" si="3"/>
        <v>2335</v>
      </c>
      <c r="H24"/>
      <c r="I24" s="25">
        <f t="shared" si="4"/>
        <v>6</v>
      </c>
      <c r="J24" s="25">
        <f t="shared" si="5"/>
        <v>1</v>
      </c>
      <c r="K24" s="25">
        <f t="shared" si="6"/>
        <v>9</v>
      </c>
      <c r="L24" s="25">
        <f t="shared" si="7"/>
        <v>1</v>
      </c>
      <c r="M24" s="61">
        <f t="shared" si="8"/>
        <v>0.8823529411764706</v>
      </c>
      <c r="N24" s="52">
        <v>197</v>
      </c>
      <c r="O24" s="52">
        <v>106</v>
      </c>
      <c r="P24" s="52">
        <v>168</v>
      </c>
      <c r="Q24" s="52">
        <v>115</v>
      </c>
      <c r="R24" s="52">
        <v>123</v>
      </c>
      <c r="S24" s="52">
        <v>141</v>
      </c>
      <c r="T24" s="52">
        <v>177</v>
      </c>
      <c r="U24" s="52">
        <v>151</v>
      </c>
      <c r="V24" s="52">
        <v>259</v>
      </c>
      <c r="W24" s="52">
        <v>166</v>
      </c>
      <c r="X24" s="52">
        <v>91</v>
      </c>
      <c r="Y24" s="52">
        <v>139</v>
      </c>
      <c r="Z24" s="52">
        <v>80</v>
      </c>
      <c r="AA24" s="52">
        <v>158</v>
      </c>
      <c r="AB24" s="52">
        <v>60</v>
      </c>
      <c r="AC24" s="52">
        <v>105</v>
      </c>
      <c r="AD24" s="52">
        <v>99</v>
      </c>
      <c r="AE24" s="52"/>
      <c r="AF24" s="52"/>
      <c r="AG24" s="52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18"/>
      <c r="BQ24" s="25">
        <v>2</v>
      </c>
      <c r="BR24" s="25">
        <v>1</v>
      </c>
      <c r="BS24" s="25">
        <v>2</v>
      </c>
      <c r="BT24" s="25">
        <v>1</v>
      </c>
      <c r="BU24" s="25">
        <v>1</v>
      </c>
      <c r="BV24" s="25">
        <v>2</v>
      </c>
      <c r="BW24" s="25">
        <v>1</v>
      </c>
      <c r="BX24" s="25">
        <v>1</v>
      </c>
      <c r="BY24" s="25">
        <v>2</v>
      </c>
      <c r="BZ24" s="25">
        <v>1</v>
      </c>
      <c r="CA24" s="25">
        <v>-2</v>
      </c>
      <c r="CB24" s="25">
        <v>1</v>
      </c>
      <c r="CC24" s="25">
        <v>2</v>
      </c>
      <c r="CD24" s="25">
        <v>1</v>
      </c>
      <c r="CE24" s="25">
        <v>2</v>
      </c>
      <c r="CF24" s="25">
        <v>1</v>
      </c>
      <c r="CG24" s="25">
        <v>-1</v>
      </c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18"/>
      <c r="DT24" s="18">
        <v>19</v>
      </c>
      <c r="DU24" s="34">
        <f t="shared" si="12"/>
        <v>20</v>
      </c>
      <c r="DV24" s="34">
        <f t="shared" si="9"/>
        <v>20</v>
      </c>
      <c r="DW24" s="17"/>
      <c r="DX24" s="18">
        <v>1</v>
      </c>
      <c r="DY24" s="18"/>
      <c r="DZ24" s="18"/>
      <c r="EA24" s="17"/>
      <c r="EB24" s="18">
        <v>22</v>
      </c>
      <c r="EC24" s="17"/>
      <c r="ED24" s="18">
        <f t="shared" si="10"/>
        <v>20</v>
      </c>
      <c r="EE24" s="18" t="str">
        <f t="shared" si="11"/>
        <v>(19)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4" customFormat="1" ht="15.75" customHeight="1">
      <c r="A25" s="30" t="str">
        <f t="shared" si="0"/>
        <v>21(23)</v>
      </c>
      <c r="B25" s="44" t="s">
        <v>61</v>
      </c>
      <c r="C25" s="49" t="s">
        <v>60</v>
      </c>
      <c r="D25" s="41">
        <f t="shared" si="1"/>
        <v>137.1851851851852</v>
      </c>
      <c r="E25"/>
      <c r="F25" s="25">
        <f t="shared" si="2"/>
        <v>27</v>
      </c>
      <c r="G25" s="15">
        <f t="shared" si="3"/>
        <v>3704</v>
      </c>
      <c r="H25"/>
      <c r="I25" s="25">
        <f t="shared" si="4"/>
        <v>8</v>
      </c>
      <c r="J25" s="25">
        <f t="shared" si="5"/>
        <v>3</v>
      </c>
      <c r="K25" s="25">
        <f t="shared" si="6"/>
        <v>8</v>
      </c>
      <c r="L25" s="25">
        <f t="shared" si="7"/>
        <v>8</v>
      </c>
      <c r="M25" s="61">
        <f t="shared" si="8"/>
        <v>0.5925925925925926</v>
      </c>
      <c r="N25" s="52">
        <v>154</v>
      </c>
      <c r="O25" s="52">
        <v>191</v>
      </c>
      <c r="P25" s="52">
        <v>154</v>
      </c>
      <c r="Q25" s="52">
        <v>142</v>
      </c>
      <c r="R25" s="52">
        <v>99</v>
      </c>
      <c r="S25" s="52">
        <v>141</v>
      </c>
      <c r="T25" s="52">
        <v>138</v>
      </c>
      <c r="U25" s="52">
        <v>92</v>
      </c>
      <c r="V25" s="52">
        <v>86</v>
      </c>
      <c r="W25" s="52">
        <v>123</v>
      </c>
      <c r="X25" s="52">
        <v>181</v>
      </c>
      <c r="Y25" s="52">
        <v>115</v>
      </c>
      <c r="Z25" s="52">
        <v>98</v>
      </c>
      <c r="AA25" s="52">
        <v>183</v>
      </c>
      <c r="AB25" s="52">
        <v>132</v>
      </c>
      <c r="AC25" s="52">
        <v>121</v>
      </c>
      <c r="AD25" s="52">
        <v>153</v>
      </c>
      <c r="AE25" s="52">
        <v>127</v>
      </c>
      <c r="AF25" s="52">
        <v>105</v>
      </c>
      <c r="AG25" s="52">
        <v>123</v>
      </c>
      <c r="AH25" s="25">
        <v>154</v>
      </c>
      <c r="AI25" s="25">
        <v>165</v>
      </c>
      <c r="AJ25" s="25">
        <v>146</v>
      </c>
      <c r="AK25" s="25">
        <v>182</v>
      </c>
      <c r="AL25" s="25">
        <v>170</v>
      </c>
      <c r="AM25" s="25">
        <v>139</v>
      </c>
      <c r="AN25" s="25">
        <v>90</v>
      </c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18"/>
      <c r="BQ25" s="25">
        <v>2</v>
      </c>
      <c r="BR25" s="25">
        <v>-1</v>
      </c>
      <c r="BS25" s="52">
        <v>1</v>
      </c>
      <c r="BT25" s="52">
        <v>2</v>
      </c>
      <c r="BU25" s="52">
        <v>-1</v>
      </c>
      <c r="BV25" s="52">
        <v>1</v>
      </c>
      <c r="BW25" s="52">
        <v>2</v>
      </c>
      <c r="BX25" s="52">
        <v>-1</v>
      </c>
      <c r="BY25" s="52">
        <v>-1</v>
      </c>
      <c r="BZ25" s="52">
        <v>-2</v>
      </c>
      <c r="CA25" s="52">
        <v>1</v>
      </c>
      <c r="CB25" s="25">
        <v>1</v>
      </c>
      <c r="CC25" s="25">
        <v>-2</v>
      </c>
      <c r="CD25" s="25">
        <v>1</v>
      </c>
      <c r="CE25" s="25">
        <v>2</v>
      </c>
      <c r="CF25" s="25">
        <v>-1</v>
      </c>
      <c r="CG25" s="25">
        <v>2</v>
      </c>
      <c r="CH25" s="25">
        <v>1</v>
      </c>
      <c r="CI25" s="25">
        <v>2</v>
      </c>
      <c r="CJ25" s="25">
        <v>1</v>
      </c>
      <c r="CK25" s="25">
        <v>-2</v>
      </c>
      <c r="CL25" s="25">
        <v>-1</v>
      </c>
      <c r="CM25" s="25">
        <v>-1</v>
      </c>
      <c r="CN25" s="25">
        <v>2</v>
      </c>
      <c r="CO25" s="25">
        <v>1</v>
      </c>
      <c r="CP25" s="25">
        <v>2</v>
      </c>
      <c r="CQ25" s="25">
        <v>-1</v>
      </c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18"/>
      <c r="DT25" s="18">
        <v>23</v>
      </c>
      <c r="DU25" s="34">
        <f t="shared" si="12"/>
        <v>21</v>
      </c>
      <c r="DV25" s="34">
        <f t="shared" si="9"/>
        <v>21</v>
      </c>
      <c r="DW25" s="17"/>
      <c r="DX25" s="18">
        <v>1</v>
      </c>
      <c r="DY25" s="18"/>
      <c r="DZ25" s="18"/>
      <c r="EA25" s="17"/>
      <c r="EB25" s="18">
        <v>14</v>
      </c>
      <c r="EC25" s="17"/>
      <c r="ED25" s="18">
        <f t="shared" si="10"/>
        <v>21</v>
      </c>
      <c r="EE25" s="18" t="str">
        <f t="shared" si="11"/>
        <v>(23)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4" customFormat="1" ht="15.75" customHeight="1">
      <c r="A26" s="30" t="str">
        <f t="shared" si="0"/>
        <v>22(21)</v>
      </c>
      <c r="B26" s="44" t="s">
        <v>122</v>
      </c>
      <c r="C26" s="49" t="s">
        <v>185</v>
      </c>
      <c r="D26" s="41">
        <f t="shared" si="1"/>
        <v>136.5</v>
      </c>
      <c r="E26"/>
      <c r="F26" s="25">
        <f t="shared" si="2"/>
        <v>2</v>
      </c>
      <c r="G26" s="15">
        <f t="shared" si="3"/>
        <v>273</v>
      </c>
      <c r="H26"/>
      <c r="I26" s="25">
        <f t="shared" si="4"/>
        <v>1</v>
      </c>
      <c r="J26" s="25">
        <f t="shared" si="5"/>
        <v>0</v>
      </c>
      <c r="K26" s="25">
        <f t="shared" si="6"/>
        <v>1</v>
      </c>
      <c r="L26" s="25">
        <f t="shared" si="7"/>
        <v>0</v>
      </c>
      <c r="M26" s="61">
        <f t="shared" si="8"/>
        <v>1</v>
      </c>
      <c r="N26" s="52">
        <v>158</v>
      </c>
      <c r="O26" s="52">
        <v>115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18"/>
      <c r="BQ26" s="25">
        <v>2</v>
      </c>
      <c r="BR26" s="25">
        <v>1</v>
      </c>
      <c r="BS26" s="52"/>
      <c r="BT26" s="52"/>
      <c r="BU26" s="52"/>
      <c r="BV26" s="52"/>
      <c r="BW26" s="52"/>
      <c r="BX26" s="52"/>
      <c r="BY26" s="52"/>
      <c r="BZ26" s="52"/>
      <c r="CA26" s="52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18"/>
      <c r="DT26" s="18">
        <v>21</v>
      </c>
      <c r="DU26" s="34">
        <f t="shared" si="12"/>
        <v>22</v>
      </c>
      <c r="DV26" s="34">
        <f t="shared" si="9"/>
        <v>22</v>
      </c>
      <c r="DW26" s="17"/>
      <c r="DX26" s="18">
        <v>1</v>
      </c>
      <c r="DY26" s="18"/>
      <c r="DZ26" s="18"/>
      <c r="EA26" s="17"/>
      <c r="EB26" s="18">
        <v>13</v>
      </c>
      <c r="EC26" s="17"/>
      <c r="ED26" s="18">
        <f t="shared" si="10"/>
        <v>22</v>
      </c>
      <c r="EE26" s="18" t="str">
        <f t="shared" si="11"/>
        <v>(21)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24" customFormat="1" ht="15.75" customHeight="1">
      <c r="A27" s="30" t="str">
        <f t="shared" si="0"/>
        <v>23(22)</v>
      </c>
      <c r="B27" s="44" t="s">
        <v>81</v>
      </c>
      <c r="C27" s="49" t="s">
        <v>199</v>
      </c>
      <c r="D27" s="41">
        <f t="shared" si="1"/>
        <v>136.07142857142858</v>
      </c>
      <c r="E27"/>
      <c r="F27" s="25">
        <f t="shared" si="2"/>
        <v>28</v>
      </c>
      <c r="G27" s="15">
        <f t="shared" si="3"/>
        <v>3810</v>
      </c>
      <c r="H27"/>
      <c r="I27" s="25">
        <f t="shared" si="4"/>
        <v>6</v>
      </c>
      <c r="J27" s="25">
        <f t="shared" si="5"/>
        <v>4</v>
      </c>
      <c r="K27" s="25">
        <f t="shared" si="6"/>
        <v>15</v>
      </c>
      <c r="L27" s="25">
        <f t="shared" si="7"/>
        <v>3</v>
      </c>
      <c r="M27" s="61">
        <f t="shared" si="8"/>
        <v>0.75</v>
      </c>
      <c r="N27" s="52">
        <v>151</v>
      </c>
      <c r="O27" s="52">
        <v>135</v>
      </c>
      <c r="P27" s="52">
        <v>84</v>
      </c>
      <c r="Q27" s="52">
        <v>149</v>
      </c>
      <c r="R27" s="52">
        <v>160</v>
      </c>
      <c r="S27" s="52">
        <v>89</v>
      </c>
      <c r="T27" s="52">
        <v>151</v>
      </c>
      <c r="U27" s="52">
        <v>86</v>
      </c>
      <c r="V27" s="52">
        <v>170</v>
      </c>
      <c r="W27" s="52">
        <v>137</v>
      </c>
      <c r="X27" s="52">
        <v>95</v>
      </c>
      <c r="Y27" s="52">
        <v>161</v>
      </c>
      <c r="Z27" s="52">
        <v>136</v>
      </c>
      <c r="AA27" s="52">
        <v>84</v>
      </c>
      <c r="AB27" s="52">
        <v>112</v>
      </c>
      <c r="AC27" s="52">
        <v>122</v>
      </c>
      <c r="AD27" s="52">
        <v>153</v>
      </c>
      <c r="AE27" s="52">
        <v>110</v>
      </c>
      <c r="AF27" s="52">
        <v>104</v>
      </c>
      <c r="AG27" s="52">
        <v>130</v>
      </c>
      <c r="AH27" s="25">
        <v>113</v>
      </c>
      <c r="AI27" s="25">
        <v>108</v>
      </c>
      <c r="AJ27" s="25">
        <v>161</v>
      </c>
      <c r="AK27" s="25">
        <v>177</v>
      </c>
      <c r="AL27" s="25">
        <v>166</v>
      </c>
      <c r="AM27" s="25">
        <v>194</v>
      </c>
      <c r="AN27" s="25">
        <v>246</v>
      </c>
      <c r="AO27" s="25">
        <v>126</v>
      </c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18"/>
      <c r="BQ27" s="25">
        <v>2</v>
      </c>
      <c r="BR27" s="25">
        <v>1</v>
      </c>
      <c r="BS27" s="52">
        <v>1</v>
      </c>
      <c r="BT27" s="52">
        <v>2</v>
      </c>
      <c r="BU27" s="52">
        <v>1</v>
      </c>
      <c r="BV27" s="52">
        <v>-2</v>
      </c>
      <c r="BW27" s="52">
        <v>1</v>
      </c>
      <c r="BX27" s="52">
        <v>-2</v>
      </c>
      <c r="BY27" s="52">
        <v>1</v>
      </c>
      <c r="BZ27" s="52">
        <v>1</v>
      </c>
      <c r="CA27" s="52">
        <v>-2</v>
      </c>
      <c r="CB27" s="25">
        <v>1</v>
      </c>
      <c r="CC27" s="25">
        <v>-1</v>
      </c>
      <c r="CD27" s="25">
        <v>-2</v>
      </c>
      <c r="CE27" s="25">
        <v>-1</v>
      </c>
      <c r="CF27" s="25">
        <v>1</v>
      </c>
      <c r="CG27" s="25">
        <v>2</v>
      </c>
      <c r="CH27" s="25">
        <v>1</v>
      </c>
      <c r="CI27" s="25">
        <v>1</v>
      </c>
      <c r="CJ27" s="25">
        <v>2</v>
      </c>
      <c r="CK27" s="25">
        <v>1</v>
      </c>
      <c r="CL27" s="25">
        <v>-1</v>
      </c>
      <c r="CM27" s="25">
        <v>2</v>
      </c>
      <c r="CN27" s="25">
        <v>1</v>
      </c>
      <c r="CO27" s="25">
        <v>1</v>
      </c>
      <c r="CP27" s="25">
        <v>2</v>
      </c>
      <c r="CQ27" s="25">
        <v>1</v>
      </c>
      <c r="CR27" s="25">
        <v>1</v>
      </c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18"/>
      <c r="DT27" s="18">
        <v>22</v>
      </c>
      <c r="DU27" s="34">
        <f t="shared" si="12"/>
        <v>23</v>
      </c>
      <c r="DV27" s="34">
        <f t="shared" si="9"/>
        <v>23</v>
      </c>
      <c r="DW27" s="17"/>
      <c r="DX27" s="18">
        <v>1</v>
      </c>
      <c r="DY27" s="18"/>
      <c r="DZ27" s="18"/>
      <c r="EA27" s="17"/>
      <c r="EB27" s="18">
        <v>19</v>
      </c>
      <c r="EC27" s="17"/>
      <c r="ED27" s="18">
        <f t="shared" si="10"/>
        <v>23</v>
      </c>
      <c r="EE27" s="18" t="str">
        <f t="shared" si="11"/>
        <v>(22)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24" customFormat="1" ht="15.75" customHeight="1">
      <c r="A28" s="30" t="str">
        <f>DU28&amp;EE28</f>
        <v>24(28)</v>
      </c>
      <c r="B28" s="44" t="s">
        <v>38</v>
      </c>
      <c r="C28" s="49" t="s">
        <v>39</v>
      </c>
      <c r="D28" s="41">
        <f t="shared" si="1"/>
        <v>135.3125</v>
      </c>
      <c r="E28"/>
      <c r="F28" s="25">
        <f t="shared" si="2"/>
        <v>32</v>
      </c>
      <c r="G28" s="15">
        <f t="shared" si="3"/>
        <v>4330</v>
      </c>
      <c r="H28"/>
      <c r="I28" s="25">
        <f t="shared" si="4"/>
        <v>5</v>
      </c>
      <c r="J28" s="25">
        <f t="shared" si="5"/>
        <v>6</v>
      </c>
      <c r="K28" s="25">
        <f t="shared" si="6"/>
        <v>7</v>
      </c>
      <c r="L28" s="25">
        <f t="shared" si="7"/>
        <v>14</v>
      </c>
      <c r="M28" s="61">
        <f t="shared" si="8"/>
        <v>0.375</v>
      </c>
      <c r="N28" s="52">
        <v>142</v>
      </c>
      <c r="O28" s="52">
        <v>159</v>
      </c>
      <c r="P28" s="52">
        <v>144</v>
      </c>
      <c r="Q28" s="52">
        <v>72</v>
      </c>
      <c r="R28" s="52">
        <v>175</v>
      </c>
      <c r="S28" s="52">
        <v>101</v>
      </c>
      <c r="T28" s="52">
        <v>186</v>
      </c>
      <c r="U28" s="52">
        <v>119</v>
      </c>
      <c r="V28" s="52">
        <v>183</v>
      </c>
      <c r="W28" s="52">
        <v>89</v>
      </c>
      <c r="X28" s="52">
        <v>109</v>
      </c>
      <c r="Y28" s="52">
        <v>80</v>
      </c>
      <c r="Z28" s="52">
        <v>83</v>
      </c>
      <c r="AA28" s="52">
        <v>122</v>
      </c>
      <c r="AB28" s="52">
        <v>107</v>
      </c>
      <c r="AC28" s="52">
        <v>137</v>
      </c>
      <c r="AD28" s="52">
        <v>132</v>
      </c>
      <c r="AE28" s="52">
        <v>124</v>
      </c>
      <c r="AF28" s="52">
        <v>103</v>
      </c>
      <c r="AG28" s="52">
        <v>144</v>
      </c>
      <c r="AH28" s="25">
        <v>108</v>
      </c>
      <c r="AI28" s="25">
        <v>134</v>
      </c>
      <c r="AJ28" s="25">
        <v>263</v>
      </c>
      <c r="AK28" s="25">
        <v>122</v>
      </c>
      <c r="AL28" s="25">
        <v>105</v>
      </c>
      <c r="AM28" s="25">
        <v>149</v>
      </c>
      <c r="AN28" s="25">
        <v>219</v>
      </c>
      <c r="AO28" s="25">
        <v>154</v>
      </c>
      <c r="AP28" s="25">
        <v>156</v>
      </c>
      <c r="AQ28" s="25">
        <v>134</v>
      </c>
      <c r="AR28" s="25">
        <v>122</v>
      </c>
      <c r="AS28" s="25">
        <v>153</v>
      </c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18"/>
      <c r="BQ28" s="25">
        <v>2</v>
      </c>
      <c r="BR28" s="25">
        <v>1</v>
      </c>
      <c r="BS28" s="25">
        <v>1</v>
      </c>
      <c r="BT28" s="25">
        <v>-2</v>
      </c>
      <c r="BU28" s="25">
        <v>-1</v>
      </c>
      <c r="BV28" s="25">
        <v>-1</v>
      </c>
      <c r="BW28" s="25">
        <v>2</v>
      </c>
      <c r="BX28" s="52">
        <v>1</v>
      </c>
      <c r="BY28" s="52">
        <v>-2</v>
      </c>
      <c r="BZ28" s="52">
        <v>-1</v>
      </c>
      <c r="CA28" s="52">
        <v>-1</v>
      </c>
      <c r="CB28" s="52">
        <v>-2</v>
      </c>
      <c r="CC28" s="52">
        <v>-1</v>
      </c>
      <c r="CD28" s="25">
        <v>-1</v>
      </c>
      <c r="CE28" s="52">
        <v>-2</v>
      </c>
      <c r="CF28" s="52">
        <v>-1</v>
      </c>
      <c r="CG28" s="25">
        <v>-1</v>
      </c>
      <c r="CH28" s="25">
        <v>2</v>
      </c>
      <c r="CI28" s="25">
        <v>-1</v>
      </c>
      <c r="CJ28" s="25">
        <v>1</v>
      </c>
      <c r="CK28" s="25">
        <v>-2</v>
      </c>
      <c r="CL28" s="25">
        <v>-1</v>
      </c>
      <c r="CM28" s="25">
        <v>1</v>
      </c>
      <c r="CN28" s="25">
        <v>-2</v>
      </c>
      <c r="CO28" s="25">
        <v>-1</v>
      </c>
      <c r="CP28" s="25">
        <v>-1</v>
      </c>
      <c r="CQ28" s="25">
        <v>2</v>
      </c>
      <c r="CR28" s="25">
        <v>1</v>
      </c>
      <c r="CS28" s="25">
        <v>1</v>
      </c>
      <c r="CT28" s="25">
        <v>2</v>
      </c>
      <c r="CU28" s="25">
        <v>-1</v>
      </c>
      <c r="CV28" s="25">
        <v>-1</v>
      </c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18"/>
      <c r="DT28" s="18">
        <v>28</v>
      </c>
      <c r="DU28" s="34">
        <f>IF(AND(D28=D27,D28=D26,D28=D25,D28=D24),ROW(20:20),IF(AND(D28=D27,D28=D26,D28=D25),ROW(21:21),IF(AND(D28=D27,D28=D26),ROW(22:22),IF(D28=D27,ROW(23:23),IF(D28&gt;1,ROW(24:24),"-")))))</f>
        <v>24</v>
      </c>
      <c r="DV28" s="34">
        <f>IF(DX28=1,ROW(24:24),"-")</f>
        <v>24</v>
      </c>
      <c r="DW28" s="17"/>
      <c r="DX28" s="18">
        <v>1</v>
      </c>
      <c r="DY28" s="18"/>
      <c r="DZ28" s="18"/>
      <c r="EA28" s="17"/>
      <c r="EB28" s="18">
        <v>28</v>
      </c>
      <c r="EC28" s="17"/>
      <c r="ED28" s="18">
        <f>IF(DX28=1,DU28,IF(DX28="",DU28,""))</f>
        <v>24</v>
      </c>
      <c r="EE28" s="18" t="str">
        <f>IF(DX28=1,"("&amp;DT28&amp;")","("&amp;DV28&amp;")")</f>
        <v>(28)</v>
      </c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24" customFormat="1" ht="15.75" customHeight="1">
      <c r="A29" s="30" t="str">
        <f>DU29&amp;EE29</f>
        <v>25(24)</v>
      </c>
      <c r="B29" s="44" t="s">
        <v>65</v>
      </c>
      <c r="C29" s="49" t="s">
        <v>39</v>
      </c>
      <c r="D29" s="41">
        <f t="shared" si="1"/>
        <v>133.8</v>
      </c>
      <c r="E29"/>
      <c r="F29" s="25">
        <f t="shared" si="2"/>
        <v>5</v>
      </c>
      <c r="G29" s="15">
        <f t="shared" si="3"/>
        <v>669</v>
      </c>
      <c r="H29"/>
      <c r="I29" s="25">
        <f t="shared" si="4"/>
        <v>2</v>
      </c>
      <c r="J29" s="25">
        <f t="shared" si="5"/>
        <v>0</v>
      </c>
      <c r="K29" s="25">
        <f t="shared" si="6"/>
        <v>1</v>
      </c>
      <c r="L29" s="25">
        <f t="shared" si="7"/>
        <v>2</v>
      </c>
      <c r="M29" s="61">
        <f t="shared" si="8"/>
        <v>0.6</v>
      </c>
      <c r="N29" s="52">
        <v>134</v>
      </c>
      <c r="O29" s="52">
        <v>113</v>
      </c>
      <c r="P29" s="52">
        <v>160</v>
      </c>
      <c r="Q29" s="52">
        <v>98</v>
      </c>
      <c r="R29" s="52">
        <v>164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18"/>
      <c r="BQ29" s="25">
        <v>2</v>
      </c>
      <c r="BR29" s="25">
        <v>-1</v>
      </c>
      <c r="BS29" s="25">
        <v>2</v>
      </c>
      <c r="BT29" s="25">
        <v>-1</v>
      </c>
      <c r="BU29" s="25">
        <v>1</v>
      </c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18"/>
      <c r="DT29" s="18">
        <v>24</v>
      </c>
      <c r="DU29" s="34">
        <f>IF(AND(D29=D28,D29=D27,D29=D26,D29=D25),ROW(21:21),IF(AND(D29=D28,D29=D27,D29=D26),ROW(22:22),IF(AND(D29=D28,D29=D27),ROW(23:23),IF(D29=D28,ROW(24:24),IF(D29&gt;1,ROW(25:25),"-")))))</f>
        <v>25</v>
      </c>
      <c r="DV29" s="34">
        <f>IF(DX29=1,ROW(25:25),"-")</f>
        <v>25</v>
      </c>
      <c r="DW29" s="17"/>
      <c r="DX29" s="18">
        <v>1</v>
      </c>
      <c r="DY29" s="18"/>
      <c r="DZ29" s="18"/>
      <c r="EA29" s="17"/>
      <c r="EB29" s="18">
        <v>23</v>
      </c>
      <c r="EC29" s="17"/>
      <c r="ED29" s="18">
        <f>IF(DX29=1,DU29,IF(DX29="",DU29,""))</f>
        <v>25</v>
      </c>
      <c r="EE29" s="18" t="str">
        <f>IF(DX29=1,"("&amp;DT29&amp;")","("&amp;DV29&amp;")")</f>
        <v>(24)</v>
      </c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24" customFormat="1" ht="15.75" customHeight="1">
      <c r="A30" s="30" t="str">
        <f>DU30&amp;EE30</f>
        <v>26(25)</v>
      </c>
      <c r="B30" s="44" t="s">
        <v>57</v>
      </c>
      <c r="C30" s="49" t="s">
        <v>50</v>
      </c>
      <c r="D30" s="41">
        <f t="shared" si="1"/>
        <v>133.6875</v>
      </c>
      <c r="E30"/>
      <c r="F30" s="25">
        <f t="shared" si="2"/>
        <v>32</v>
      </c>
      <c r="G30" s="15">
        <f t="shared" si="3"/>
        <v>4278</v>
      </c>
      <c r="H30"/>
      <c r="I30" s="25">
        <f t="shared" si="4"/>
        <v>5</v>
      </c>
      <c r="J30" s="25">
        <f t="shared" si="5"/>
        <v>6</v>
      </c>
      <c r="K30" s="25">
        <f t="shared" si="6"/>
        <v>9</v>
      </c>
      <c r="L30" s="25">
        <f t="shared" si="7"/>
        <v>12</v>
      </c>
      <c r="M30" s="61">
        <f t="shared" si="8"/>
        <v>0.4375</v>
      </c>
      <c r="N30" s="52">
        <v>149</v>
      </c>
      <c r="O30" s="52">
        <v>125</v>
      </c>
      <c r="P30" s="52">
        <v>117</v>
      </c>
      <c r="Q30" s="52">
        <v>134</v>
      </c>
      <c r="R30" s="52">
        <v>117</v>
      </c>
      <c r="S30" s="52">
        <v>134</v>
      </c>
      <c r="T30" s="52">
        <v>208</v>
      </c>
      <c r="U30" s="52">
        <v>178</v>
      </c>
      <c r="V30" s="52">
        <v>171</v>
      </c>
      <c r="W30" s="52">
        <v>163</v>
      </c>
      <c r="X30" s="52">
        <v>137</v>
      </c>
      <c r="Y30" s="52">
        <v>134</v>
      </c>
      <c r="Z30" s="52">
        <v>131</v>
      </c>
      <c r="AA30" s="52">
        <v>108</v>
      </c>
      <c r="AB30" s="52">
        <v>106</v>
      </c>
      <c r="AC30" s="52">
        <v>120</v>
      </c>
      <c r="AD30" s="52">
        <v>103</v>
      </c>
      <c r="AE30" s="52">
        <v>126</v>
      </c>
      <c r="AF30" s="52">
        <v>119</v>
      </c>
      <c r="AG30" s="52">
        <v>142</v>
      </c>
      <c r="AH30" s="25">
        <v>133</v>
      </c>
      <c r="AI30" s="25">
        <v>169</v>
      </c>
      <c r="AJ30" s="25">
        <v>94</v>
      </c>
      <c r="AK30" s="25">
        <v>73</v>
      </c>
      <c r="AL30" s="25">
        <v>154</v>
      </c>
      <c r="AM30" s="25">
        <v>121</v>
      </c>
      <c r="AN30" s="25">
        <v>132</v>
      </c>
      <c r="AO30" s="25">
        <v>97</v>
      </c>
      <c r="AP30" s="25">
        <v>204</v>
      </c>
      <c r="AQ30" s="25">
        <v>131</v>
      </c>
      <c r="AR30" s="25">
        <v>95</v>
      </c>
      <c r="AS30" s="25">
        <v>153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18"/>
      <c r="BQ30" s="25">
        <v>2</v>
      </c>
      <c r="BR30" s="25">
        <v>1</v>
      </c>
      <c r="BS30" s="25">
        <v>-1</v>
      </c>
      <c r="BT30" s="25">
        <v>-2</v>
      </c>
      <c r="BU30" s="25">
        <v>-1</v>
      </c>
      <c r="BV30" s="25">
        <v>-1</v>
      </c>
      <c r="BW30" s="25">
        <v>2</v>
      </c>
      <c r="BX30" s="25">
        <v>1</v>
      </c>
      <c r="BY30" s="25">
        <v>2</v>
      </c>
      <c r="BZ30" s="25">
        <v>-1</v>
      </c>
      <c r="CA30" s="25">
        <v>1</v>
      </c>
      <c r="CB30" s="25">
        <v>2</v>
      </c>
      <c r="CC30" s="25">
        <v>1</v>
      </c>
      <c r="CD30" s="25">
        <v>1</v>
      </c>
      <c r="CE30" s="25">
        <v>-2</v>
      </c>
      <c r="CF30" s="25">
        <v>-1</v>
      </c>
      <c r="CG30" s="25">
        <v>1</v>
      </c>
      <c r="CH30" s="25">
        <v>-2</v>
      </c>
      <c r="CI30" s="25">
        <v>1</v>
      </c>
      <c r="CJ30" s="25">
        <v>-1</v>
      </c>
      <c r="CK30" s="25">
        <v>2</v>
      </c>
      <c r="CL30" s="25">
        <v>-1</v>
      </c>
      <c r="CM30" s="25">
        <v>-1</v>
      </c>
      <c r="CN30" s="25">
        <v>-2</v>
      </c>
      <c r="CO30" s="25">
        <v>-1</v>
      </c>
      <c r="CP30" s="25">
        <v>-1</v>
      </c>
      <c r="CQ30" s="25">
        <v>-2</v>
      </c>
      <c r="CR30" s="25">
        <v>-1</v>
      </c>
      <c r="CS30" s="25">
        <v>1</v>
      </c>
      <c r="CT30" s="25">
        <v>-2</v>
      </c>
      <c r="CU30" s="25">
        <v>-1</v>
      </c>
      <c r="CV30" s="25">
        <v>1</v>
      </c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18"/>
      <c r="DT30" s="18">
        <v>25</v>
      </c>
      <c r="DU30" s="34">
        <f>IF(AND(D30=D29,D30=D28,D30=D27,D30=D26),ROW(22:22),IF(AND(D30=D29,D30=D28,D30=D27),ROW(23:23),IF(AND(D30=D29,D30=D28),ROW(24:24),IF(D30=D29,ROW(25:25),IF(D30&gt;1,ROW(26:26),"-")))))</f>
        <v>26</v>
      </c>
      <c r="DV30" s="34">
        <f>IF(DX30=1,ROW(26:26),"-")</f>
        <v>26</v>
      </c>
      <c r="DW30" s="17"/>
      <c r="DX30" s="18">
        <v>1</v>
      </c>
      <c r="DY30" s="18"/>
      <c r="DZ30" s="18"/>
      <c r="EA30" s="17"/>
      <c r="EB30" s="18">
        <v>25</v>
      </c>
      <c r="EC30" s="17"/>
      <c r="ED30" s="18">
        <f>IF(DX30=1,DU30,IF(DX30="",DU30,""))</f>
        <v>26</v>
      </c>
      <c r="EE30" s="18" t="str">
        <f>IF(DX30=1,"("&amp;DT30&amp;")","("&amp;DV30&amp;")")</f>
        <v>(25)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24" customFormat="1" ht="15.75" customHeight="1">
      <c r="A31" s="30" t="str">
        <f>DU31&amp;EE31</f>
        <v>27(26)</v>
      </c>
      <c r="B31" s="44" t="s">
        <v>187</v>
      </c>
      <c r="C31" s="49" t="s">
        <v>68</v>
      </c>
      <c r="D31" s="41">
        <f t="shared" si="1"/>
        <v>131.55555555555554</v>
      </c>
      <c r="E31"/>
      <c r="F31" s="25">
        <f t="shared" si="2"/>
        <v>9</v>
      </c>
      <c r="G31" s="15">
        <f t="shared" si="3"/>
        <v>1184</v>
      </c>
      <c r="H31"/>
      <c r="I31" s="25">
        <f t="shared" si="4"/>
        <v>1</v>
      </c>
      <c r="J31" s="25">
        <f t="shared" si="5"/>
        <v>3</v>
      </c>
      <c r="K31" s="25">
        <f t="shared" si="6"/>
        <v>2</v>
      </c>
      <c r="L31" s="25">
        <f t="shared" si="7"/>
        <v>3</v>
      </c>
      <c r="M31" s="61">
        <f t="shared" si="8"/>
        <v>0.3333333333333333</v>
      </c>
      <c r="N31" s="52">
        <v>142</v>
      </c>
      <c r="O31" s="52">
        <v>170</v>
      </c>
      <c r="P31" s="52">
        <v>97</v>
      </c>
      <c r="Q31" s="52">
        <v>148</v>
      </c>
      <c r="R31" s="52">
        <v>121</v>
      </c>
      <c r="S31" s="52">
        <v>121</v>
      </c>
      <c r="T31" s="52">
        <v>154</v>
      </c>
      <c r="U31" s="52">
        <v>108</v>
      </c>
      <c r="V31" s="52">
        <v>123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18"/>
      <c r="BQ31" s="25">
        <v>-2</v>
      </c>
      <c r="BR31" s="25">
        <v>-1</v>
      </c>
      <c r="BS31" s="25">
        <v>-2</v>
      </c>
      <c r="BT31" s="25">
        <v>1</v>
      </c>
      <c r="BU31" s="25">
        <v>-2</v>
      </c>
      <c r="BV31" s="25">
        <v>-1</v>
      </c>
      <c r="BW31" s="25">
        <v>2</v>
      </c>
      <c r="BX31" s="25">
        <v>-1</v>
      </c>
      <c r="BY31" s="25">
        <v>1</v>
      </c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18"/>
      <c r="DT31" s="18">
        <v>26</v>
      </c>
      <c r="DU31" s="34">
        <f>IF(AND(D31=D30,D31=D29,D31=D28,D31=D27),ROW(23:23),IF(AND(D31=D30,D31=D29,D31=D28),ROW(24:24),IF(AND(D31=D30,D31=D29),ROW(25:25),IF(D31=D30,ROW(26:26),IF(D31&gt;1,ROW(27:27),"-")))))</f>
        <v>27</v>
      </c>
      <c r="DV31" s="34">
        <f>IF(DX31=1,ROW(27:27),"-")</f>
        <v>27</v>
      </c>
      <c r="DW31" s="17"/>
      <c r="DX31" s="18">
        <v>1</v>
      </c>
      <c r="DY31" s="18"/>
      <c r="DZ31" s="18"/>
      <c r="EA31" s="17"/>
      <c r="EB31" s="18">
        <v>26</v>
      </c>
      <c r="EC31" s="17"/>
      <c r="ED31" s="18">
        <f>IF(DX31=1,DU31,IF(DX31="",DU31,""))</f>
        <v>27</v>
      </c>
      <c r="EE31" s="18" t="str">
        <f>IF(DX31=1,"("&amp;DT31&amp;")","("&amp;DV31&amp;")")</f>
        <v>(26)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24" customFormat="1" ht="15.75" customHeight="1">
      <c r="A32" s="30" t="str">
        <f>DU32&amp;EE32</f>
        <v>28(27)</v>
      </c>
      <c r="B32" s="44" t="s">
        <v>116</v>
      </c>
      <c r="C32" s="49" t="s">
        <v>185</v>
      </c>
      <c r="D32" s="41">
        <f t="shared" si="1"/>
        <v>130.68421052631578</v>
      </c>
      <c r="E32"/>
      <c r="F32" s="25">
        <f t="shared" si="2"/>
        <v>19</v>
      </c>
      <c r="G32" s="15">
        <f t="shared" si="3"/>
        <v>2483</v>
      </c>
      <c r="H32"/>
      <c r="I32" s="25">
        <f t="shared" si="4"/>
        <v>5</v>
      </c>
      <c r="J32" s="25">
        <f t="shared" si="5"/>
        <v>3</v>
      </c>
      <c r="K32" s="25">
        <f t="shared" si="6"/>
        <v>5</v>
      </c>
      <c r="L32" s="25">
        <f t="shared" si="7"/>
        <v>6</v>
      </c>
      <c r="M32" s="61">
        <f t="shared" si="8"/>
        <v>0.5263157894736842</v>
      </c>
      <c r="N32" s="52">
        <v>177</v>
      </c>
      <c r="O32" s="52">
        <v>126</v>
      </c>
      <c r="P32" s="52">
        <v>139</v>
      </c>
      <c r="Q32" s="52">
        <v>189</v>
      </c>
      <c r="R32" s="52">
        <v>128</v>
      </c>
      <c r="S32" s="52">
        <v>133</v>
      </c>
      <c r="T32" s="52">
        <v>98</v>
      </c>
      <c r="U32" s="52">
        <v>124</v>
      </c>
      <c r="V32" s="52">
        <v>169</v>
      </c>
      <c r="W32" s="52">
        <v>171</v>
      </c>
      <c r="X32" s="52">
        <v>179</v>
      </c>
      <c r="Y32" s="52">
        <v>160</v>
      </c>
      <c r="Z32" s="52">
        <v>70</v>
      </c>
      <c r="AA32" s="52">
        <v>131</v>
      </c>
      <c r="AB32" s="52">
        <v>124</v>
      </c>
      <c r="AC32" s="52">
        <v>130</v>
      </c>
      <c r="AD32" s="52">
        <v>75</v>
      </c>
      <c r="AE32" s="52">
        <v>72</v>
      </c>
      <c r="AF32" s="52">
        <v>88</v>
      </c>
      <c r="AG32" s="52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18"/>
      <c r="BQ32" s="25">
        <v>2</v>
      </c>
      <c r="BR32" s="25">
        <v>1</v>
      </c>
      <c r="BS32" s="52">
        <v>1</v>
      </c>
      <c r="BT32" s="52">
        <v>2</v>
      </c>
      <c r="BU32" s="52">
        <v>-1</v>
      </c>
      <c r="BV32" s="52">
        <v>1</v>
      </c>
      <c r="BW32" s="52">
        <v>2</v>
      </c>
      <c r="BX32" s="52">
        <v>-1</v>
      </c>
      <c r="BY32" s="52">
        <v>-2</v>
      </c>
      <c r="BZ32" s="52">
        <v>-1</v>
      </c>
      <c r="CA32" s="52">
        <v>2</v>
      </c>
      <c r="CB32" s="25">
        <v>-1</v>
      </c>
      <c r="CC32" s="25">
        <v>-1</v>
      </c>
      <c r="CD32" s="25">
        <v>2</v>
      </c>
      <c r="CE32" s="25">
        <v>1</v>
      </c>
      <c r="CF32" s="25">
        <v>-2</v>
      </c>
      <c r="CG32" s="25">
        <v>-1</v>
      </c>
      <c r="CH32" s="25">
        <v>-2</v>
      </c>
      <c r="CI32" s="25">
        <v>1</v>
      </c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18"/>
      <c r="DT32" s="18">
        <v>27</v>
      </c>
      <c r="DU32" s="34">
        <f>IF(AND(D32=D31,D32=D30,D32=D29,D32=D28),ROW(24:24),IF(AND(D32=D31,D32=D30,D32=D29),ROW(25:25),IF(AND(D32=D31,D32=D30),ROW(26:26),IF(D32=D31,ROW(27:27),IF(D32&gt;1,ROW(28:28),"-")))))</f>
        <v>28</v>
      </c>
      <c r="DV32" s="34">
        <f>IF(DX32=1,ROW(28:28),"-")</f>
        <v>28</v>
      </c>
      <c r="DW32" s="17"/>
      <c r="DX32" s="18">
        <v>1</v>
      </c>
      <c r="DY32" s="18"/>
      <c r="DZ32" s="18"/>
      <c r="EA32" s="17"/>
      <c r="EB32" s="18">
        <v>27</v>
      </c>
      <c r="EC32" s="17"/>
      <c r="ED32" s="18">
        <f>IF(DX32=1,DU32,IF(DX32="",DU32,""))</f>
        <v>28</v>
      </c>
      <c r="EE32" s="18" t="str">
        <f>IF(DX32=1,"("&amp;DT32&amp;")","("&amp;DV32&amp;")")</f>
        <v>(27)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24" customFormat="1" ht="15.75" customHeight="1">
      <c r="A33" s="30" t="str">
        <f t="shared" si="0"/>
        <v>29(29)</v>
      </c>
      <c r="B33" s="44" t="s">
        <v>227</v>
      </c>
      <c r="C33" s="49" t="s">
        <v>50</v>
      </c>
      <c r="D33" s="41">
        <f t="shared" si="1"/>
        <v>130.2</v>
      </c>
      <c r="E33"/>
      <c r="F33" s="25">
        <f t="shared" si="2"/>
        <v>5</v>
      </c>
      <c r="G33" s="15">
        <f t="shared" si="3"/>
        <v>651</v>
      </c>
      <c r="H33"/>
      <c r="I33" s="25">
        <f t="shared" si="4"/>
        <v>2</v>
      </c>
      <c r="J33" s="25">
        <f t="shared" si="5"/>
        <v>0</v>
      </c>
      <c r="K33" s="25">
        <f t="shared" si="6"/>
        <v>2</v>
      </c>
      <c r="L33" s="25">
        <f t="shared" si="7"/>
        <v>1</v>
      </c>
      <c r="M33" s="61">
        <f t="shared" si="8"/>
        <v>0.8</v>
      </c>
      <c r="N33" s="52">
        <v>139</v>
      </c>
      <c r="O33" s="52">
        <v>154</v>
      </c>
      <c r="P33" s="52">
        <v>143</v>
      </c>
      <c r="Q33" s="52">
        <v>50</v>
      </c>
      <c r="R33" s="52">
        <v>165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8"/>
      <c r="BQ33" s="25">
        <v>2</v>
      </c>
      <c r="BR33" s="25">
        <v>1</v>
      </c>
      <c r="BS33" s="25">
        <v>2</v>
      </c>
      <c r="BT33" s="25">
        <v>-1</v>
      </c>
      <c r="BU33" s="25">
        <v>1</v>
      </c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18"/>
      <c r="DT33" s="18">
        <v>29</v>
      </c>
      <c r="DU33" s="34">
        <f t="shared" si="12"/>
        <v>29</v>
      </c>
      <c r="DV33" s="34">
        <f t="shared" si="9"/>
        <v>29</v>
      </c>
      <c r="DW33" s="17"/>
      <c r="DX33" s="18">
        <v>1</v>
      </c>
      <c r="DY33" s="18"/>
      <c r="DZ33" s="18"/>
      <c r="EA33" s="17"/>
      <c r="EB33" s="18">
        <v>29</v>
      </c>
      <c r="EC33" s="17"/>
      <c r="ED33" s="18">
        <f t="shared" si="10"/>
        <v>29</v>
      </c>
      <c r="EE33" s="18" t="str">
        <f t="shared" si="11"/>
        <v>(29)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24" customFormat="1" ht="15.75" customHeight="1">
      <c r="A34" s="30" t="str">
        <f t="shared" si="0"/>
        <v>30(30)</v>
      </c>
      <c r="B34" s="44" t="s">
        <v>252</v>
      </c>
      <c r="C34" s="49" t="s">
        <v>37</v>
      </c>
      <c r="D34" s="41">
        <f t="shared" si="1"/>
        <v>129.52941176470588</v>
      </c>
      <c r="E34"/>
      <c r="F34" s="25">
        <f t="shared" si="2"/>
        <v>17</v>
      </c>
      <c r="G34" s="15">
        <f t="shared" si="3"/>
        <v>2202</v>
      </c>
      <c r="H34"/>
      <c r="I34" s="25">
        <f t="shared" si="4"/>
        <v>4</v>
      </c>
      <c r="J34" s="25">
        <f t="shared" si="5"/>
        <v>2</v>
      </c>
      <c r="K34" s="25">
        <f t="shared" si="6"/>
        <v>10</v>
      </c>
      <c r="L34" s="25">
        <f t="shared" si="7"/>
        <v>1</v>
      </c>
      <c r="M34" s="61">
        <f t="shared" si="8"/>
        <v>0.8235294117647058</v>
      </c>
      <c r="N34" s="52">
        <v>134</v>
      </c>
      <c r="O34" s="52">
        <v>168</v>
      </c>
      <c r="P34" s="52">
        <v>147</v>
      </c>
      <c r="Q34" s="52">
        <v>248</v>
      </c>
      <c r="R34" s="52">
        <v>123</v>
      </c>
      <c r="S34" s="52">
        <v>124</v>
      </c>
      <c r="T34" s="52">
        <v>107</v>
      </c>
      <c r="U34" s="52">
        <v>128</v>
      </c>
      <c r="V34" s="52">
        <v>76</v>
      </c>
      <c r="W34" s="52">
        <v>122</v>
      </c>
      <c r="X34" s="52">
        <v>134</v>
      </c>
      <c r="Y34" s="52">
        <v>127</v>
      </c>
      <c r="Z34" s="52">
        <v>55</v>
      </c>
      <c r="AA34" s="52">
        <v>120</v>
      </c>
      <c r="AB34" s="52">
        <v>136</v>
      </c>
      <c r="AC34" s="52">
        <v>134</v>
      </c>
      <c r="AD34" s="52">
        <v>119</v>
      </c>
      <c r="AE34" s="52"/>
      <c r="AF34" s="52"/>
      <c r="AG34" s="52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"/>
      <c r="BQ34" s="25">
        <v>-2</v>
      </c>
      <c r="BR34" s="25">
        <v>1</v>
      </c>
      <c r="BS34" s="25">
        <v>1</v>
      </c>
      <c r="BT34" s="25">
        <v>2</v>
      </c>
      <c r="BU34" s="25">
        <v>1</v>
      </c>
      <c r="BV34" s="25">
        <v>1</v>
      </c>
      <c r="BW34" s="25">
        <v>2</v>
      </c>
      <c r="BX34" s="25">
        <v>1</v>
      </c>
      <c r="BY34" s="25">
        <v>1</v>
      </c>
      <c r="BZ34" s="25">
        <v>2</v>
      </c>
      <c r="CA34" s="25">
        <v>1</v>
      </c>
      <c r="CB34" s="25">
        <v>1</v>
      </c>
      <c r="CC34" s="25">
        <v>2</v>
      </c>
      <c r="CD34" s="25">
        <v>1</v>
      </c>
      <c r="CE34" s="25">
        <v>1</v>
      </c>
      <c r="CF34" s="25">
        <v>-2</v>
      </c>
      <c r="CG34" s="25">
        <v>-1</v>
      </c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18"/>
      <c r="DT34" s="18">
        <v>30</v>
      </c>
      <c r="DU34" s="34">
        <f t="shared" si="12"/>
        <v>30</v>
      </c>
      <c r="DV34" s="34">
        <f t="shared" si="9"/>
        <v>30</v>
      </c>
      <c r="DW34" s="17"/>
      <c r="DX34" s="18">
        <v>1</v>
      </c>
      <c r="DY34" s="18"/>
      <c r="DZ34" s="18"/>
      <c r="EA34" s="17"/>
      <c r="EB34" s="18">
        <v>30</v>
      </c>
      <c r="EC34" s="17"/>
      <c r="ED34" s="18">
        <f t="shared" si="10"/>
        <v>30</v>
      </c>
      <c r="EE34" s="18" t="str">
        <f t="shared" si="11"/>
        <v>(30)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24" customFormat="1" ht="15.75" customHeight="1">
      <c r="A35" s="30" t="str">
        <f t="shared" si="0"/>
        <v>31(31)</v>
      </c>
      <c r="B35" s="44" t="s">
        <v>147</v>
      </c>
      <c r="C35" s="49" t="s">
        <v>48</v>
      </c>
      <c r="D35" s="41">
        <f t="shared" si="1"/>
        <v>129</v>
      </c>
      <c r="E35"/>
      <c r="F35" s="25">
        <f t="shared" si="2"/>
        <v>15</v>
      </c>
      <c r="G35" s="15">
        <f t="shared" si="3"/>
        <v>1935</v>
      </c>
      <c r="H35"/>
      <c r="I35" s="25">
        <f t="shared" si="4"/>
        <v>0</v>
      </c>
      <c r="J35" s="25">
        <f t="shared" si="5"/>
        <v>6</v>
      </c>
      <c r="K35" s="25">
        <f t="shared" si="6"/>
        <v>4</v>
      </c>
      <c r="L35" s="25">
        <f t="shared" si="7"/>
        <v>5</v>
      </c>
      <c r="M35" s="61">
        <f t="shared" si="8"/>
        <v>0.26666666666666666</v>
      </c>
      <c r="N35" s="52">
        <v>72</v>
      </c>
      <c r="O35" s="52">
        <v>101</v>
      </c>
      <c r="P35" s="52">
        <v>124</v>
      </c>
      <c r="Q35" s="52">
        <v>170</v>
      </c>
      <c r="R35" s="52">
        <v>133</v>
      </c>
      <c r="S35" s="52">
        <v>111</v>
      </c>
      <c r="T35" s="52">
        <v>152</v>
      </c>
      <c r="U35" s="52">
        <v>181</v>
      </c>
      <c r="V35" s="52">
        <v>135</v>
      </c>
      <c r="W35" s="52">
        <v>128</v>
      </c>
      <c r="X35" s="52">
        <v>109</v>
      </c>
      <c r="Y35" s="52">
        <v>102</v>
      </c>
      <c r="Z35" s="52">
        <v>151</v>
      </c>
      <c r="AA35" s="52">
        <v>140</v>
      </c>
      <c r="AB35" s="52">
        <v>126</v>
      </c>
      <c r="AC35" s="52"/>
      <c r="AD35" s="52"/>
      <c r="AE35" s="52"/>
      <c r="AF35" s="52"/>
      <c r="AG35" s="52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18"/>
      <c r="BQ35" s="25">
        <v>-2</v>
      </c>
      <c r="BR35" s="25">
        <v>-1</v>
      </c>
      <c r="BS35" s="25">
        <v>-2</v>
      </c>
      <c r="BT35" s="25">
        <v>1</v>
      </c>
      <c r="BU35" s="25">
        <v>-2</v>
      </c>
      <c r="BV35" s="25">
        <v>1</v>
      </c>
      <c r="BW35" s="25">
        <v>-1</v>
      </c>
      <c r="BX35" s="25">
        <v>-2</v>
      </c>
      <c r="BY35" s="25">
        <v>-1</v>
      </c>
      <c r="BZ35" s="25">
        <v>-2</v>
      </c>
      <c r="CA35" s="25">
        <v>1</v>
      </c>
      <c r="CB35" s="25">
        <v>-1</v>
      </c>
      <c r="CC35" s="25">
        <v>-2</v>
      </c>
      <c r="CD35" s="25">
        <v>-1</v>
      </c>
      <c r="CE35" s="25">
        <v>1</v>
      </c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18"/>
      <c r="DT35" s="18">
        <v>31</v>
      </c>
      <c r="DU35" s="34">
        <f t="shared" si="12"/>
        <v>31</v>
      </c>
      <c r="DV35" s="34">
        <f t="shared" si="9"/>
        <v>31</v>
      </c>
      <c r="DW35" s="17"/>
      <c r="DX35" s="18">
        <v>1</v>
      </c>
      <c r="DY35" s="18"/>
      <c r="DZ35" s="18"/>
      <c r="EA35" s="17"/>
      <c r="EB35" s="18">
        <v>31</v>
      </c>
      <c r="EC35" s="17"/>
      <c r="ED35" s="18">
        <f t="shared" si="10"/>
        <v>31</v>
      </c>
      <c r="EE35" s="18" t="str">
        <f t="shared" si="11"/>
        <v>(31)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24" customFormat="1" ht="15.75" customHeight="1">
      <c r="A36" s="30" t="str">
        <f t="shared" si="0"/>
        <v>32(32)</v>
      </c>
      <c r="B36" s="44" t="s">
        <v>51</v>
      </c>
      <c r="C36" s="49" t="s">
        <v>185</v>
      </c>
      <c r="D36" s="41">
        <f t="shared" si="1"/>
        <v>128.7391304347826</v>
      </c>
      <c r="E36"/>
      <c r="F36" s="25">
        <f t="shared" si="2"/>
        <v>23</v>
      </c>
      <c r="G36" s="15">
        <f t="shared" si="3"/>
        <v>2961</v>
      </c>
      <c r="H36"/>
      <c r="I36" s="25">
        <f t="shared" si="4"/>
        <v>7</v>
      </c>
      <c r="J36" s="25">
        <f t="shared" si="5"/>
        <v>1</v>
      </c>
      <c r="K36" s="25">
        <f t="shared" si="6"/>
        <v>7</v>
      </c>
      <c r="L36" s="25">
        <f t="shared" si="7"/>
        <v>8</v>
      </c>
      <c r="M36" s="61">
        <f t="shared" si="8"/>
        <v>0.6086956521739131</v>
      </c>
      <c r="N36" s="52">
        <v>119</v>
      </c>
      <c r="O36" s="52">
        <v>114</v>
      </c>
      <c r="P36" s="52">
        <v>155</v>
      </c>
      <c r="Q36" s="52">
        <v>153</v>
      </c>
      <c r="R36" s="52">
        <v>101</v>
      </c>
      <c r="S36" s="52">
        <v>63</v>
      </c>
      <c r="T36" s="52">
        <v>145</v>
      </c>
      <c r="U36" s="52">
        <v>139</v>
      </c>
      <c r="V36" s="52">
        <v>154</v>
      </c>
      <c r="W36" s="52">
        <v>120</v>
      </c>
      <c r="X36" s="52">
        <v>117</v>
      </c>
      <c r="Y36" s="52">
        <v>124</v>
      </c>
      <c r="Z36" s="52">
        <v>191</v>
      </c>
      <c r="AA36" s="52">
        <v>144</v>
      </c>
      <c r="AB36" s="52">
        <v>103</v>
      </c>
      <c r="AC36" s="52">
        <v>174</v>
      </c>
      <c r="AD36" s="52">
        <v>138</v>
      </c>
      <c r="AE36" s="52">
        <v>128</v>
      </c>
      <c r="AF36" s="52">
        <v>100</v>
      </c>
      <c r="AG36" s="52">
        <v>99</v>
      </c>
      <c r="AH36" s="25">
        <v>126</v>
      </c>
      <c r="AI36" s="25">
        <v>117</v>
      </c>
      <c r="AJ36" s="25">
        <v>137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18"/>
      <c r="BQ36" s="25">
        <v>-2</v>
      </c>
      <c r="BR36" s="25">
        <v>-1</v>
      </c>
      <c r="BS36" s="52">
        <v>-1</v>
      </c>
      <c r="BT36" s="52">
        <v>2</v>
      </c>
      <c r="BU36" s="52">
        <v>-1</v>
      </c>
      <c r="BV36" s="52">
        <v>-1</v>
      </c>
      <c r="BW36" s="52">
        <v>2</v>
      </c>
      <c r="BX36" s="52">
        <v>1</v>
      </c>
      <c r="BY36" s="52">
        <v>2</v>
      </c>
      <c r="BZ36" s="52">
        <v>1</v>
      </c>
      <c r="CA36" s="52">
        <v>-1</v>
      </c>
      <c r="CB36" s="25">
        <v>2</v>
      </c>
      <c r="CC36" s="25">
        <v>1</v>
      </c>
      <c r="CD36" s="25">
        <v>-1</v>
      </c>
      <c r="CE36" s="25">
        <v>2</v>
      </c>
      <c r="CF36" s="25">
        <v>1</v>
      </c>
      <c r="CG36" s="25">
        <v>1</v>
      </c>
      <c r="CH36" s="25">
        <v>2</v>
      </c>
      <c r="CI36" s="25">
        <v>-1</v>
      </c>
      <c r="CJ36" s="25">
        <v>-1</v>
      </c>
      <c r="CK36" s="25">
        <v>2</v>
      </c>
      <c r="CL36" s="25">
        <v>1</v>
      </c>
      <c r="CM36" s="25">
        <v>1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18"/>
      <c r="DT36" s="18">
        <v>32</v>
      </c>
      <c r="DU36" s="34">
        <f t="shared" si="12"/>
        <v>32</v>
      </c>
      <c r="DV36" s="34">
        <f t="shared" si="9"/>
        <v>32</v>
      </c>
      <c r="DW36" s="17"/>
      <c r="DX36" s="18">
        <v>1</v>
      </c>
      <c r="DY36" s="18"/>
      <c r="DZ36" s="18"/>
      <c r="EA36" s="17"/>
      <c r="EB36" s="18">
        <v>32</v>
      </c>
      <c r="EC36" s="17"/>
      <c r="ED36" s="18">
        <f t="shared" si="10"/>
        <v>32</v>
      </c>
      <c r="EE36" s="18" t="str">
        <f t="shared" si="11"/>
        <v>(32)</v>
      </c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s="24" customFormat="1" ht="15.75" customHeight="1">
      <c r="A37" s="30" t="str">
        <f aca="true" t="shared" si="13" ref="A37:A68">DU37&amp;EE37</f>
        <v>33(33)</v>
      </c>
      <c r="B37" s="44" t="s">
        <v>129</v>
      </c>
      <c r="C37" s="49" t="s">
        <v>60</v>
      </c>
      <c r="D37" s="41">
        <f aca="true" t="shared" si="14" ref="D37:D68">IF(F37&gt;0.5,(G37/F37),0)</f>
        <v>128.4</v>
      </c>
      <c r="E37"/>
      <c r="F37" s="25">
        <f aca="true" t="shared" si="15" ref="F37:F68">COUNT(N37:BO37)</f>
        <v>20</v>
      </c>
      <c r="G37" s="15">
        <f aca="true" t="shared" si="16" ref="G37:G68">SUM(N37:BO37)</f>
        <v>2568</v>
      </c>
      <c r="H37"/>
      <c r="I37" s="25">
        <f aca="true" t="shared" si="17" ref="I37:I68">COUNTIF(BQ37:DR37,2)</f>
        <v>5</v>
      </c>
      <c r="J37" s="25">
        <f aca="true" t="shared" si="18" ref="J37:J68">COUNTIF(BQ37:DR37,-2)</f>
        <v>2</v>
      </c>
      <c r="K37" s="25">
        <f aca="true" t="shared" si="19" ref="K37:K68">COUNTIF(BQ37:DR37,1)</f>
        <v>8</v>
      </c>
      <c r="L37" s="25">
        <f aca="true" t="shared" si="20" ref="L37:L68">COUNTIF(BQ37:DR37,-1)</f>
        <v>5</v>
      </c>
      <c r="M37" s="61">
        <f aca="true" t="shared" si="21" ref="M37:M68">IF(F37&gt;0,(I37+K37)/(F37),0)</f>
        <v>0.65</v>
      </c>
      <c r="N37" s="52">
        <v>139</v>
      </c>
      <c r="O37" s="52">
        <v>144</v>
      </c>
      <c r="P37" s="52">
        <v>98</v>
      </c>
      <c r="Q37" s="52">
        <v>124</v>
      </c>
      <c r="R37" s="52">
        <v>107</v>
      </c>
      <c r="S37" s="52">
        <v>114</v>
      </c>
      <c r="T37" s="52">
        <v>85</v>
      </c>
      <c r="U37" s="52">
        <v>122</v>
      </c>
      <c r="V37" s="52">
        <v>162</v>
      </c>
      <c r="W37" s="52">
        <v>91</v>
      </c>
      <c r="X37" s="52">
        <v>164</v>
      </c>
      <c r="Y37" s="52">
        <v>196</v>
      </c>
      <c r="Z37" s="52">
        <v>185</v>
      </c>
      <c r="AA37" s="52">
        <v>98</v>
      </c>
      <c r="AB37" s="52">
        <v>109</v>
      </c>
      <c r="AC37" s="52">
        <v>118</v>
      </c>
      <c r="AD37" s="52">
        <v>157</v>
      </c>
      <c r="AE37" s="52">
        <v>172</v>
      </c>
      <c r="AF37" s="52">
        <v>95</v>
      </c>
      <c r="AG37" s="52">
        <v>88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18"/>
      <c r="BQ37" s="25">
        <v>-2</v>
      </c>
      <c r="BR37" s="25">
        <v>1</v>
      </c>
      <c r="BS37" s="25">
        <v>-1</v>
      </c>
      <c r="BT37" s="25">
        <v>2</v>
      </c>
      <c r="BU37" s="25">
        <v>1</v>
      </c>
      <c r="BV37" s="25">
        <v>-1</v>
      </c>
      <c r="BW37" s="25">
        <v>-2</v>
      </c>
      <c r="BX37" s="25">
        <v>1</v>
      </c>
      <c r="BY37" s="25">
        <v>1</v>
      </c>
      <c r="BZ37" s="25">
        <v>2</v>
      </c>
      <c r="CA37" s="25">
        <v>1</v>
      </c>
      <c r="CB37" s="25">
        <v>1</v>
      </c>
      <c r="CC37" s="25">
        <v>2</v>
      </c>
      <c r="CD37" s="25">
        <v>-1</v>
      </c>
      <c r="CE37" s="25">
        <v>1</v>
      </c>
      <c r="CF37" s="25">
        <v>2</v>
      </c>
      <c r="CG37" s="25">
        <v>1</v>
      </c>
      <c r="CH37" s="25">
        <v>2</v>
      </c>
      <c r="CI37" s="25">
        <v>-1</v>
      </c>
      <c r="CJ37" s="25">
        <v>-1</v>
      </c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18"/>
      <c r="DT37" s="18">
        <v>33</v>
      </c>
      <c r="DU37" s="34">
        <f t="shared" si="12"/>
        <v>33</v>
      </c>
      <c r="DV37" s="34">
        <f aca="true" t="shared" si="22" ref="DV37:DV68">IF(DX37=1,ROW($A33:$IV33),"-")</f>
        <v>33</v>
      </c>
      <c r="DW37" s="17"/>
      <c r="DX37" s="18">
        <v>1</v>
      </c>
      <c r="DY37" s="18"/>
      <c r="DZ37" s="18"/>
      <c r="EA37" s="17"/>
      <c r="EB37" s="18">
        <v>33</v>
      </c>
      <c r="EC37" s="17"/>
      <c r="ED37" s="18">
        <f aca="true" t="shared" si="23" ref="ED37:ED68">IF(DX37=1,DU37,IF(DX37="",DU37,""))</f>
        <v>33</v>
      </c>
      <c r="EE37" s="18" t="str">
        <f aca="true" t="shared" si="24" ref="EE37:EE68">IF(DX37=1,"("&amp;DT37&amp;")","("&amp;DV37&amp;")")</f>
        <v>(33)</v>
      </c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24" customFormat="1" ht="15.75" customHeight="1">
      <c r="A38" s="30" t="str">
        <f t="shared" si="13"/>
        <v>34(34)</v>
      </c>
      <c r="B38" s="44" t="s">
        <v>115</v>
      </c>
      <c r="C38" s="49" t="s">
        <v>185</v>
      </c>
      <c r="D38" s="41">
        <f t="shared" si="14"/>
        <v>127.80952380952381</v>
      </c>
      <c r="E38"/>
      <c r="F38" s="25">
        <f t="shared" si="15"/>
        <v>21</v>
      </c>
      <c r="G38" s="15">
        <f t="shared" si="16"/>
        <v>2684</v>
      </c>
      <c r="H38"/>
      <c r="I38" s="25">
        <f t="shared" si="17"/>
        <v>5</v>
      </c>
      <c r="J38" s="25">
        <f t="shared" si="18"/>
        <v>3</v>
      </c>
      <c r="K38" s="25">
        <f t="shared" si="19"/>
        <v>3</v>
      </c>
      <c r="L38" s="25">
        <f t="shared" si="20"/>
        <v>10</v>
      </c>
      <c r="M38" s="61">
        <f t="shared" si="21"/>
        <v>0.38095238095238093</v>
      </c>
      <c r="N38" s="52">
        <v>200</v>
      </c>
      <c r="O38" s="52">
        <v>117</v>
      </c>
      <c r="P38" s="52">
        <v>117</v>
      </c>
      <c r="Q38" s="52">
        <v>151</v>
      </c>
      <c r="R38" s="52">
        <v>116</v>
      </c>
      <c r="S38" s="52">
        <v>186</v>
      </c>
      <c r="T38" s="52">
        <v>149</v>
      </c>
      <c r="U38" s="52">
        <v>172</v>
      </c>
      <c r="V38" s="52">
        <v>101</v>
      </c>
      <c r="W38" s="52">
        <v>125</v>
      </c>
      <c r="X38" s="52">
        <v>156</v>
      </c>
      <c r="Y38" s="52">
        <v>170</v>
      </c>
      <c r="Z38" s="52">
        <v>153</v>
      </c>
      <c r="AA38" s="52">
        <v>113</v>
      </c>
      <c r="AB38" s="52">
        <v>114</v>
      </c>
      <c r="AC38" s="52">
        <v>94</v>
      </c>
      <c r="AD38" s="52">
        <v>70</v>
      </c>
      <c r="AE38" s="52">
        <v>97</v>
      </c>
      <c r="AF38" s="52">
        <v>107</v>
      </c>
      <c r="AG38" s="52">
        <v>83</v>
      </c>
      <c r="AH38" s="25">
        <v>93</v>
      </c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18"/>
      <c r="BQ38" s="25">
        <v>2</v>
      </c>
      <c r="BR38" s="25">
        <v>-1</v>
      </c>
      <c r="BS38" s="25">
        <v>1</v>
      </c>
      <c r="BT38" s="25">
        <v>2</v>
      </c>
      <c r="BU38" s="25">
        <v>1</v>
      </c>
      <c r="BV38" s="25">
        <v>-1</v>
      </c>
      <c r="BW38" s="25">
        <v>2</v>
      </c>
      <c r="BX38" s="52">
        <v>1</v>
      </c>
      <c r="BY38" s="52">
        <v>-2</v>
      </c>
      <c r="BZ38" s="52">
        <v>-1</v>
      </c>
      <c r="CA38" s="52">
        <v>-1</v>
      </c>
      <c r="CB38" s="52">
        <v>2</v>
      </c>
      <c r="CC38" s="52">
        <v>-1</v>
      </c>
      <c r="CD38" s="25">
        <v>-1</v>
      </c>
      <c r="CE38" s="25">
        <v>2</v>
      </c>
      <c r="CF38" s="25">
        <v>-1</v>
      </c>
      <c r="CG38" s="25">
        <v>-2</v>
      </c>
      <c r="CH38" s="25">
        <v>-1</v>
      </c>
      <c r="CI38" s="25">
        <v>-1</v>
      </c>
      <c r="CJ38" s="25">
        <v>-2</v>
      </c>
      <c r="CK38" s="25">
        <v>-1</v>
      </c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18"/>
      <c r="DT38" s="18">
        <v>34</v>
      </c>
      <c r="DU38" s="34">
        <f t="shared" si="12"/>
        <v>34</v>
      </c>
      <c r="DV38" s="34">
        <f t="shared" si="22"/>
        <v>34</v>
      </c>
      <c r="DW38" s="17"/>
      <c r="DX38" s="18">
        <v>1</v>
      </c>
      <c r="DY38" s="18"/>
      <c r="DZ38" s="18"/>
      <c r="EA38" s="17"/>
      <c r="EB38" s="18">
        <v>34</v>
      </c>
      <c r="EC38" s="17"/>
      <c r="ED38" s="18">
        <f t="shared" si="23"/>
        <v>34</v>
      </c>
      <c r="EE38" s="18" t="str">
        <f t="shared" si="24"/>
        <v>(34)</v>
      </c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s="24" customFormat="1" ht="15.75" customHeight="1">
      <c r="A39" s="30" t="str">
        <f t="shared" si="13"/>
        <v>35(35)</v>
      </c>
      <c r="B39" s="44" t="s">
        <v>114</v>
      </c>
      <c r="C39" s="49" t="s">
        <v>48</v>
      </c>
      <c r="D39" s="41">
        <f t="shared" si="14"/>
        <v>127.71428571428571</v>
      </c>
      <c r="E39"/>
      <c r="F39" s="25">
        <f t="shared" si="15"/>
        <v>21</v>
      </c>
      <c r="G39" s="15">
        <f t="shared" si="16"/>
        <v>2682</v>
      </c>
      <c r="H39"/>
      <c r="I39" s="25">
        <f t="shared" si="17"/>
        <v>2</v>
      </c>
      <c r="J39" s="25">
        <f t="shared" si="18"/>
        <v>7</v>
      </c>
      <c r="K39" s="25">
        <f t="shared" si="19"/>
        <v>4</v>
      </c>
      <c r="L39" s="25">
        <f t="shared" si="20"/>
        <v>8</v>
      </c>
      <c r="M39" s="61">
        <f t="shared" si="21"/>
        <v>0.2857142857142857</v>
      </c>
      <c r="N39" s="52">
        <v>66</v>
      </c>
      <c r="O39" s="52">
        <v>136</v>
      </c>
      <c r="P39" s="52">
        <v>185</v>
      </c>
      <c r="Q39" s="52">
        <v>167</v>
      </c>
      <c r="R39" s="52">
        <v>142</v>
      </c>
      <c r="S39" s="52">
        <v>153</v>
      </c>
      <c r="T39" s="52">
        <v>186</v>
      </c>
      <c r="U39" s="52">
        <v>149</v>
      </c>
      <c r="V39" s="52">
        <v>160</v>
      </c>
      <c r="W39" s="52">
        <v>151</v>
      </c>
      <c r="X39" s="52">
        <v>75</v>
      </c>
      <c r="Y39" s="52">
        <v>147</v>
      </c>
      <c r="Z39" s="52">
        <v>122</v>
      </c>
      <c r="AA39" s="52">
        <v>115</v>
      </c>
      <c r="AB39" s="52">
        <v>145</v>
      </c>
      <c r="AC39" s="52">
        <v>84</v>
      </c>
      <c r="AD39" s="52">
        <v>108</v>
      </c>
      <c r="AE39" s="52">
        <v>100</v>
      </c>
      <c r="AF39" s="52">
        <v>117</v>
      </c>
      <c r="AG39" s="52">
        <v>124</v>
      </c>
      <c r="AH39" s="25">
        <v>50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18"/>
      <c r="BQ39" s="25">
        <v>-2</v>
      </c>
      <c r="BR39" s="25">
        <v>1</v>
      </c>
      <c r="BS39" s="25">
        <v>-2</v>
      </c>
      <c r="BT39" s="25">
        <v>-1</v>
      </c>
      <c r="BU39" s="25">
        <v>-2</v>
      </c>
      <c r="BV39" s="25">
        <v>-1</v>
      </c>
      <c r="BW39" s="25">
        <v>2</v>
      </c>
      <c r="BX39" s="25">
        <v>-1</v>
      </c>
      <c r="BY39" s="25">
        <v>1</v>
      </c>
      <c r="BZ39" s="25">
        <v>-2</v>
      </c>
      <c r="CA39" s="25">
        <v>-1</v>
      </c>
      <c r="CB39" s="25">
        <v>-2</v>
      </c>
      <c r="CC39" s="25">
        <v>1</v>
      </c>
      <c r="CD39" s="25">
        <v>-2</v>
      </c>
      <c r="CE39" s="25">
        <v>-1</v>
      </c>
      <c r="CF39" s="25">
        <v>-2</v>
      </c>
      <c r="CG39" s="25">
        <v>1</v>
      </c>
      <c r="CH39" s="25">
        <v>-1</v>
      </c>
      <c r="CI39" s="25">
        <v>2</v>
      </c>
      <c r="CJ39" s="25">
        <v>-1</v>
      </c>
      <c r="CK39" s="25">
        <v>-1</v>
      </c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18"/>
      <c r="DT39" s="18">
        <v>35</v>
      </c>
      <c r="DU39" s="34">
        <f t="shared" si="12"/>
        <v>35</v>
      </c>
      <c r="DV39" s="34">
        <f t="shared" si="22"/>
        <v>35</v>
      </c>
      <c r="DW39" s="17"/>
      <c r="DX39" s="18">
        <v>1</v>
      </c>
      <c r="DY39" s="18"/>
      <c r="DZ39" s="18"/>
      <c r="EA39" s="17"/>
      <c r="EB39" s="18">
        <v>35</v>
      </c>
      <c r="EC39" s="17"/>
      <c r="ED39" s="18">
        <f t="shared" si="23"/>
        <v>35</v>
      </c>
      <c r="EE39" s="18" t="str">
        <f t="shared" si="24"/>
        <v>(35)</v>
      </c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24" customFormat="1" ht="15.75" customHeight="1">
      <c r="A40" s="30" t="str">
        <f t="shared" si="13"/>
        <v>36(36)</v>
      </c>
      <c r="B40" s="44" t="s">
        <v>206</v>
      </c>
      <c r="C40" s="49" t="s">
        <v>60</v>
      </c>
      <c r="D40" s="41">
        <f t="shared" si="14"/>
        <v>127.5</v>
      </c>
      <c r="E40"/>
      <c r="F40" s="25">
        <f t="shared" si="15"/>
        <v>10</v>
      </c>
      <c r="G40" s="15">
        <f t="shared" si="16"/>
        <v>1275</v>
      </c>
      <c r="H40"/>
      <c r="I40" s="25">
        <f t="shared" si="17"/>
        <v>3</v>
      </c>
      <c r="J40" s="25">
        <f t="shared" si="18"/>
        <v>1</v>
      </c>
      <c r="K40" s="25">
        <f t="shared" si="19"/>
        <v>5</v>
      </c>
      <c r="L40" s="25">
        <f t="shared" si="20"/>
        <v>1</v>
      </c>
      <c r="M40" s="61">
        <f t="shared" si="21"/>
        <v>0.8</v>
      </c>
      <c r="N40" s="52">
        <v>138</v>
      </c>
      <c r="O40" s="52">
        <v>115</v>
      </c>
      <c r="P40" s="52">
        <v>119</v>
      </c>
      <c r="Q40" s="52">
        <v>96</v>
      </c>
      <c r="R40" s="52">
        <v>169</v>
      </c>
      <c r="S40" s="52">
        <v>140</v>
      </c>
      <c r="T40" s="52">
        <v>158</v>
      </c>
      <c r="U40" s="52">
        <v>117</v>
      </c>
      <c r="V40" s="52">
        <v>105</v>
      </c>
      <c r="W40" s="52">
        <v>118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18"/>
      <c r="BQ40" s="25">
        <v>2</v>
      </c>
      <c r="BR40" s="25">
        <v>1</v>
      </c>
      <c r="BS40" s="52">
        <v>2</v>
      </c>
      <c r="BT40" s="52">
        <v>1</v>
      </c>
      <c r="BU40" s="25">
        <v>1</v>
      </c>
      <c r="BV40" s="25">
        <v>-2</v>
      </c>
      <c r="BW40" s="25">
        <v>1</v>
      </c>
      <c r="BX40" s="25">
        <v>2</v>
      </c>
      <c r="BY40" s="25">
        <v>-1</v>
      </c>
      <c r="BZ40" s="25">
        <v>1</v>
      </c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18"/>
      <c r="DT40" s="18">
        <v>36</v>
      </c>
      <c r="DU40" s="34">
        <f t="shared" si="12"/>
        <v>36</v>
      </c>
      <c r="DV40" s="34">
        <f t="shared" si="22"/>
        <v>36</v>
      </c>
      <c r="DW40" s="17"/>
      <c r="DX40" s="18">
        <v>1</v>
      </c>
      <c r="DY40" s="18"/>
      <c r="DZ40" s="18"/>
      <c r="EA40" s="17"/>
      <c r="EB40" s="18">
        <v>36</v>
      </c>
      <c r="EC40" s="17"/>
      <c r="ED40" s="18">
        <f t="shared" si="23"/>
        <v>36</v>
      </c>
      <c r="EE40" s="18" t="str">
        <f t="shared" si="24"/>
        <v>(36)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s="24" customFormat="1" ht="15.75" customHeight="1">
      <c r="A41" s="30" t="str">
        <f t="shared" si="13"/>
        <v>37(37)</v>
      </c>
      <c r="B41" s="44" t="s">
        <v>55</v>
      </c>
      <c r="C41" s="49" t="s">
        <v>39</v>
      </c>
      <c r="D41" s="41">
        <f t="shared" si="14"/>
        <v>127.42105263157895</v>
      </c>
      <c r="E41"/>
      <c r="F41" s="25">
        <f t="shared" si="15"/>
        <v>19</v>
      </c>
      <c r="G41" s="15">
        <f t="shared" si="16"/>
        <v>2421</v>
      </c>
      <c r="H41"/>
      <c r="I41" s="25">
        <f t="shared" si="17"/>
        <v>2</v>
      </c>
      <c r="J41" s="25">
        <f t="shared" si="18"/>
        <v>6</v>
      </c>
      <c r="K41" s="25">
        <f t="shared" si="19"/>
        <v>5</v>
      </c>
      <c r="L41" s="25">
        <f t="shared" si="20"/>
        <v>6</v>
      </c>
      <c r="M41" s="61">
        <f t="shared" si="21"/>
        <v>0.3684210526315789</v>
      </c>
      <c r="N41" s="52">
        <v>137</v>
      </c>
      <c r="O41" s="52">
        <v>190</v>
      </c>
      <c r="P41" s="52">
        <v>107</v>
      </c>
      <c r="Q41" s="52">
        <v>114</v>
      </c>
      <c r="R41" s="52">
        <v>127</v>
      </c>
      <c r="S41" s="52">
        <v>142</v>
      </c>
      <c r="T41" s="52">
        <v>140</v>
      </c>
      <c r="U41" s="52">
        <v>133</v>
      </c>
      <c r="V41" s="52">
        <v>153</v>
      </c>
      <c r="W41" s="52">
        <v>129</v>
      </c>
      <c r="X41" s="52">
        <v>86</v>
      </c>
      <c r="Y41" s="52">
        <v>108</v>
      </c>
      <c r="Z41" s="52">
        <v>110</v>
      </c>
      <c r="AA41" s="52">
        <v>147</v>
      </c>
      <c r="AB41" s="52">
        <v>138</v>
      </c>
      <c r="AC41" s="52">
        <v>99</v>
      </c>
      <c r="AD41" s="52">
        <v>125</v>
      </c>
      <c r="AE41" s="52">
        <v>106</v>
      </c>
      <c r="AF41" s="52">
        <v>130</v>
      </c>
      <c r="AG41" s="52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18"/>
      <c r="BQ41" s="25">
        <v>-2</v>
      </c>
      <c r="BR41" s="25">
        <v>1</v>
      </c>
      <c r="BS41" s="25">
        <v>-1</v>
      </c>
      <c r="BT41" s="25">
        <v>-2</v>
      </c>
      <c r="BU41" s="25">
        <v>1</v>
      </c>
      <c r="BV41" s="25">
        <v>-2</v>
      </c>
      <c r="BW41" s="25">
        <v>-1</v>
      </c>
      <c r="BX41" s="25">
        <v>2</v>
      </c>
      <c r="BY41" s="25">
        <v>1</v>
      </c>
      <c r="BZ41" s="25">
        <v>1</v>
      </c>
      <c r="CA41" s="25">
        <v>-2</v>
      </c>
      <c r="CB41" s="25">
        <v>-1</v>
      </c>
      <c r="CC41" s="25">
        <v>-2</v>
      </c>
      <c r="CD41" s="25">
        <v>-1</v>
      </c>
      <c r="CE41" s="25">
        <v>-2</v>
      </c>
      <c r="CF41" s="25">
        <v>-1</v>
      </c>
      <c r="CG41" s="25">
        <v>2</v>
      </c>
      <c r="CH41" s="25">
        <v>-1</v>
      </c>
      <c r="CI41" s="25">
        <v>1</v>
      </c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18"/>
      <c r="DT41" s="18">
        <v>37</v>
      </c>
      <c r="DU41" s="34">
        <f t="shared" si="12"/>
        <v>37</v>
      </c>
      <c r="DV41" s="34">
        <f t="shared" si="22"/>
        <v>37</v>
      </c>
      <c r="DW41" s="17"/>
      <c r="DX41" s="18">
        <v>1</v>
      </c>
      <c r="DY41" s="18"/>
      <c r="DZ41" s="18"/>
      <c r="EA41" s="17"/>
      <c r="EB41" s="18">
        <v>37</v>
      </c>
      <c r="EC41" s="17"/>
      <c r="ED41" s="18">
        <f t="shared" si="23"/>
        <v>37</v>
      </c>
      <c r="EE41" s="18" t="str">
        <f t="shared" si="24"/>
        <v>(37)</v>
      </c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s="24" customFormat="1" ht="15.75" customHeight="1">
      <c r="A42" s="30" t="str">
        <f t="shared" si="13"/>
        <v>38(38)</v>
      </c>
      <c r="B42" s="44" t="s">
        <v>188</v>
      </c>
      <c r="C42" s="49" t="s">
        <v>50</v>
      </c>
      <c r="D42" s="41">
        <f t="shared" si="14"/>
        <v>126.83333333333333</v>
      </c>
      <c r="E42"/>
      <c r="F42" s="25">
        <f t="shared" si="15"/>
        <v>24</v>
      </c>
      <c r="G42" s="15">
        <f t="shared" si="16"/>
        <v>3044</v>
      </c>
      <c r="H42"/>
      <c r="I42" s="25">
        <f t="shared" si="17"/>
        <v>6</v>
      </c>
      <c r="J42" s="25">
        <f t="shared" si="18"/>
        <v>4</v>
      </c>
      <c r="K42" s="25">
        <f t="shared" si="19"/>
        <v>9</v>
      </c>
      <c r="L42" s="25">
        <f t="shared" si="20"/>
        <v>5</v>
      </c>
      <c r="M42" s="61">
        <f t="shared" si="21"/>
        <v>0.625</v>
      </c>
      <c r="N42" s="52">
        <v>71</v>
      </c>
      <c r="O42" s="52">
        <v>214</v>
      </c>
      <c r="P42" s="52">
        <v>139</v>
      </c>
      <c r="Q42" s="52">
        <v>119</v>
      </c>
      <c r="R42" s="52">
        <v>127</v>
      </c>
      <c r="S42" s="52">
        <v>138</v>
      </c>
      <c r="T42" s="52">
        <v>137</v>
      </c>
      <c r="U42" s="52">
        <v>119</v>
      </c>
      <c r="V42" s="52">
        <v>161</v>
      </c>
      <c r="W42" s="52">
        <v>131</v>
      </c>
      <c r="X42" s="52">
        <v>140</v>
      </c>
      <c r="Y42" s="52">
        <v>108</v>
      </c>
      <c r="Z42" s="52">
        <v>105</v>
      </c>
      <c r="AA42" s="52">
        <v>105</v>
      </c>
      <c r="AB42" s="52">
        <v>81</v>
      </c>
      <c r="AC42" s="52">
        <v>129</v>
      </c>
      <c r="AD42" s="52">
        <v>93</v>
      </c>
      <c r="AE42" s="52">
        <v>113</v>
      </c>
      <c r="AF42" s="52">
        <v>109</v>
      </c>
      <c r="AG42" s="52">
        <v>95</v>
      </c>
      <c r="AH42" s="25">
        <v>193</v>
      </c>
      <c r="AI42" s="25">
        <v>143</v>
      </c>
      <c r="AJ42" s="25">
        <v>94</v>
      </c>
      <c r="AK42" s="25">
        <v>180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18"/>
      <c r="BQ42" s="25">
        <v>-2</v>
      </c>
      <c r="BR42" s="25">
        <v>1</v>
      </c>
      <c r="BS42" s="25">
        <v>2</v>
      </c>
      <c r="BT42" s="25">
        <v>1</v>
      </c>
      <c r="BU42" s="25">
        <v>-2</v>
      </c>
      <c r="BV42" s="25">
        <v>1</v>
      </c>
      <c r="BW42" s="25">
        <v>-1</v>
      </c>
      <c r="BX42" s="25">
        <v>2</v>
      </c>
      <c r="BY42" s="25">
        <v>1</v>
      </c>
      <c r="BZ42" s="25">
        <v>2</v>
      </c>
      <c r="CA42" s="25">
        <v>1</v>
      </c>
      <c r="CB42" s="25">
        <v>1</v>
      </c>
      <c r="CC42" s="25">
        <v>2</v>
      </c>
      <c r="CD42" s="25">
        <v>1</v>
      </c>
      <c r="CE42" s="25">
        <v>-1</v>
      </c>
      <c r="CF42" s="25">
        <v>-2</v>
      </c>
      <c r="CG42" s="25">
        <v>-1</v>
      </c>
      <c r="CH42" s="25">
        <v>2</v>
      </c>
      <c r="CI42" s="25">
        <v>-1</v>
      </c>
      <c r="CJ42" s="25">
        <v>1</v>
      </c>
      <c r="CK42" s="25">
        <v>2</v>
      </c>
      <c r="CL42" s="25">
        <v>-1</v>
      </c>
      <c r="CM42" s="25">
        <v>-2</v>
      </c>
      <c r="CN42" s="25">
        <v>1</v>
      </c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18"/>
      <c r="DT42" s="18">
        <v>38</v>
      </c>
      <c r="DU42" s="34">
        <f t="shared" si="12"/>
        <v>38</v>
      </c>
      <c r="DV42" s="34">
        <f t="shared" si="22"/>
        <v>38</v>
      </c>
      <c r="DW42" s="17"/>
      <c r="DX42" s="18">
        <v>1</v>
      </c>
      <c r="DY42" s="18"/>
      <c r="DZ42" s="18"/>
      <c r="EA42" s="17"/>
      <c r="EB42" s="18">
        <v>38</v>
      </c>
      <c r="EC42" s="17"/>
      <c r="ED42" s="18">
        <f t="shared" si="23"/>
        <v>38</v>
      </c>
      <c r="EE42" s="18" t="str">
        <f t="shared" si="24"/>
        <v>(38)</v>
      </c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s="24" customFormat="1" ht="15.75" customHeight="1">
      <c r="A43" s="30" t="str">
        <f t="shared" si="13"/>
        <v>39(39)</v>
      </c>
      <c r="B43" s="44" t="s">
        <v>67</v>
      </c>
      <c r="C43" s="49" t="s">
        <v>68</v>
      </c>
      <c r="D43" s="41">
        <f t="shared" si="14"/>
        <v>126.5</v>
      </c>
      <c r="E43"/>
      <c r="F43" s="25">
        <f t="shared" si="15"/>
        <v>4</v>
      </c>
      <c r="G43" s="15">
        <f t="shared" si="16"/>
        <v>506</v>
      </c>
      <c r="H43"/>
      <c r="I43" s="25">
        <f t="shared" si="17"/>
        <v>2</v>
      </c>
      <c r="J43" s="25">
        <f t="shared" si="18"/>
        <v>0</v>
      </c>
      <c r="K43" s="25">
        <f t="shared" si="19"/>
        <v>1</v>
      </c>
      <c r="L43" s="25">
        <f t="shared" si="20"/>
        <v>1</v>
      </c>
      <c r="M43" s="61">
        <f t="shared" si="21"/>
        <v>0.75</v>
      </c>
      <c r="N43" s="52">
        <v>123</v>
      </c>
      <c r="O43" s="52">
        <v>133</v>
      </c>
      <c r="P43" s="52">
        <v>173</v>
      </c>
      <c r="Q43" s="52">
        <v>77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18"/>
      <c r="BQ43" s="25">
        <v>2</v>
      </c>
      <c r="BR43" s="25">
        <v>1</v>
      </c>
      <c r="BS43" s="25">
        <v>2</v>
      </c>
      <c r="BT43" s="25">
        <v>-1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18"/>
      <c r="DT43" s="18">
        <v>39</v>
      </c>
      <c r="DU43" s="34">
        <f aca="true" t="shared" si="25" ref="DU43:DU74">IF(AND(D43=D42,D43=D41,D43=D40,D43=D39),ROW($A35:$IV35),IF(AND(D43=D42,D43=D41,D43=D40),ROW($A36:$IV36),IF(AND(D43=D42,D43=D41),ROW($A37:$IV37),IF(D43=D42,ROW($A38:$IV38),IF(D43&gt;1,ROW($A39:$IV39),"-")))))</f>
        <v>39</v>
      </c>
      <c r="DV43" s="34">
        <f t="shared" si="22"/>
        <v>39</v>
      </c>
      <c r="DW43" s="17"/>
      <c r="DX43" s="18">
        <v>1</v>
      </c>
      <c r="DY43" s="18"/>
      <c r="DZ43" s="18"/>
      <c r="EA43" s="17"/>
      <c r="EB43" s="18">
        <v>39</v>
      </c>
      <c r="EC43" s="17"/>
      <c r="ED43" s="18">
        <f t="shared" si="23"/>
        <v>39</v>
      </c>
      <c r="EE43" s="18" t="str">
        <f t="shared" si="24"/>
        <v>(39)</v>
      </c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24" customFormat="1" ht="15.75" customHeight="1">
      <c r="A44" s="30" t="str">
        <f t="shared" si="13"/>
        <v>40(40)</v>
      </c>
      <c r="B44" s="44" t="s">
        <v>118</v>
      </c>
      <c r="C44" s="49" t="s">
        <v>185</v>
      </c>
      <c r="D44" s="41">
        <f t="shared" si="14"/>
        <v>125.41666666666667</v>
      </c>
      <c r="E44"/>
      <c r="F44" s="25">
        <f t="shared" si="15"/>
        <v>24</v>
      </c>
      <c r="G44" s="15">
        <f t="shared" si="16"/>
        <v>3010</v>
      </c>
      <c r="H44"/>
      <c r="I44" s="25">
        <f t="shared" si="17"/>
        <v>8</v>
      </c>
      <c r="J44" s="25">
        <f t="shared" si="18"/>
        <v>1</v>
      </c>
      <c r="K44" s="25">
        <f t="shared" si="19"/>
        <v>10</v>
      </c>
      <c r="L44" s="25">
        <f t="shared" si="20"/>
        <v>5</v>
      </c>
      <c r="M44" s="61">
        <f t="shared" si="21"/>
        <v>0.75</v>
      </c>
      <c r="N44" s="52">
        <v>164</v>
      </c>
      <c r="O44" s="52">
        <v>166</v>
      </c>
      <c r="P44" s="52">
        <v>116</v>
      </c>
      <c r="Q44" s="52">
        <v>162</v>
      </c>
      <c r="R44" s="52">
        <v>101</v>
      </c>
      <c r="S44" s="52">
        <v>134</v>
      </c>
      <c r="T44" s="52">
        <v>121</v>
      </c>
      <c r="U44" s="52">
        <v>106</v>
      </c>
      <c r="V44" s="52">
        <v>81</v>
      </c>
      <c r="W44" s="52">
        <v>118</v>
      </c>
      <c r="X44" s="52">
        <v>135</v>
      </c>
      <c r="Y44" s="52">
        <v>123</v>
      </c>
      <c r="Z44" s="52">
        <v>177</v>
      </c>
      <c r="AA44" s="52">
        <v>115</v>
      </c>
      <c r="AB44" s="52">
        <v>124</v>
      </c>
      <c r="AC44" s="52">
        <v>152</v>
      </c>
      <c r="AD44" s="52">
        <v>81</v>
      </c>
      <c r="AE44" s="52">
        <v>138</v>
      </c>
      <c r="AF44" s="52">
        <v>151</v>
      </c>
      <c r="AG44" s="52">
        <v>98</v>
      </c>
      <c r="AH44" s="25">
        <v>117</v>
      </c>
      <c r="AI44" s="25">
        <v>89</v>
      </c>
      <c r="AJ44" s="25">
        <v>163</v>
      </c>
      <c r="AK44" s="25">
        <v>78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18"/>
      <c r="BQ44" s="25">
        <v>2</v>
      </c>
      <c r="BR44" s="25">
        <v>1</v>
      </c>
      <c r="BS44" s="25">
        <v>-1</v>
      </c>
      <c r="BT44" s="25">
        <v>2</v>
      </c>
      <c r="BU44" s="25">
        <v>-1</v>
      </c>
      <c r="BV44" s="25">
        <v>1</v>
      </c>
      <c r="BW44" s="25">
        <v>2</v>
      </c>
      <c r="BX44" s="25">
        <v>-1</v>
      </c>
      <c r="BY44" s="25">
        <v>1</v>
      </c>
      <c r="BZ44" s="25">
        <v>2</v>
      </c>
      <c r="CA44" s="25">
        <v>1</v>
      </c>
      <c r="CB44" s="25">
        <v>2</v>
      </c>
      <c r="CC44" s="25">
        <v>1</v>
      </c>
      <c r="CD44" s="25">
        <v>1</v>
      </c>
      <c r="CE44" s="25">
        <v>2</v>
      </c>
      <c r="CF44" s="25">
        <v>1</v>
      </c>
      <c r="CG44" s="25">
        <v>2</v>
      </c>
      <c r="CH44" s="25">
        <v>-1</v>
      </c>
      <c r="CI44" s="25">
        <v>2</v>
      </c>
      <c r="CJ44" s="25">
        <v>1</v>
      </c>
      <c r="CK44" s="25">
        <v>1</v>
      </c>
      <c r="CL44" s="25">
        <v>-2</v>
      </c>
      <c r="CM44" s="25">
        <v>1</v>
      </c>
      <c r="CN44" s="25">
        <v>-1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18"/>
      <c r="DT44" s="18">
        <v>40</v>
      </c>
      <c r="DU44" s="34">
        <f t="shared" si="25"/>
        <v>40</v>
      </c>
      <c r="DV44" s="34">
        <f t="shared" si="22"/>
        <v>40</v>
      </c>
      <c r="DW44" s="17"/>
      <c r="DX44" s="18">
        <v>1</v>
      </c>
      <c r="DY44" s="18"/>
      <c r="DZ44" s="18"/>
      <c r="EA44" s="17"/>
      <c r="EB44" s="18">
        <v>40</v>
      </c>
      <c r="EC44" s="17"/>
      <c r="ED44" s="18">
        <f t="shared" si="23"/>
        <v>40</v>
      </c>
      <c r="EE44" s="18" t="str">
        <f t="shared" si="24"/>
        <v>(40)</v>
      </c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s="24" customFormat="1" ht="15.75" customHeight="1">
      <c r="A45" s="30" t="str">
        <f t="shared" si="13"/>
        <v>41(41)</v>
      </c>
      <c r="B45" s="44" t="s">
        <v>45</v>
      </c>
      <c r="C45" s="49" t="s">
        <v>39</v>
      </c>
      <c r="D45" s="41">
        <f t="shared" si="14"/>
        <v>124.5</v>
      </c>
      <c r="E45"/>
      <c r="F45" s="25">
        <f t="shared" si="15"/>
        <v>8</v>
      </c>
      <c r="G45" s="15">
        <f t="shared" si="16"/>
        <v>996</v>
      </c>
      <c r="H45"/>
      <c r="I45" s="25">
        <f t="shared" si="17"/>
        <v>1</v>
      </c>
      <c r="J45" s="25">
        <f t="shared" si="18"/>
        <v>3</v>
      </c>
      <c r="K45" s="25">
        <f t="shared" si="19"/>
        <v>1</v>
      </c>
      <c r="L45" s="25">
        <f t="shared" si="20"/>
        <v>3</v>
      </c>
      <c r="M45" s="61">
        <f t="shared" si="21"/>
        <v>0.25</v>
      </c>
      <c r="N45" s="52">
        <v>96</v>
      </c>
      <c r="O45" s="52">
        <v>141</v>
      </c>
      <c r="P45" s="52">
        <v>179</v>
      </c>
      <c r="Q45" s="52">
        <v>112</v>
      </c>
      <c r="R45" s="52">
        <v>115</v>
      </c>
      <c r="S45" s="52">
        <v>98</v>
      </c>
      <c r="T45" s="52">
        <v>110</v>
      </c>
      <c r="U45" s="52">
        <v>145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18"/>
      <c r="BQ45" s="25">
        <v>-2</v>
      </c>
      <c r="BR45" s="25">
        <v>1</v>
      </c>
      <c r="BS45" s="25">
        <v>2</v>
      </c>
      <c r="BT45" s="25">
        <v>-1</v>
      </c>
      <c r="BU45" s="25">
        <v>-2</v>
      </c>
      <c r="BV45" s="25">
        <v>-1</v>
      </c>
      <c r="BW45" s="25">
        <v>-2</v>
      </c>
      <c r="BX45" s="25">
        <v>-1</v>
      </c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18"/>
      <c r="DT45" s="18">
        <v>41</v>
      </c>
      <c r="DU45" s="34">
        <f t="shared" si="25"/>
        <v>41</v>
      </c>
      <c r="DV45" s="34">
        <f t="shared" si="22"/>
        <v>41</v>
      </c>
      <c r="DW45" s="17"/>
      <c r="DX45" s="18">
        <v>1</v>
      </c>
      <c r="DY45" s="18"/>
      <c r="DZ45" s="18"/>
      <c r="EA45" s="17"/>
      <c r="EB45" s="18">
        <v>41</v>
      </c>
      <c r="EC45" s="17"/>
      <c r="ED45" s="18">
        <f t="shared" si="23"/>
        <v>41</v>
      </c>
      <c r="EE45" s="18" t="str">
        <f t="shared" si="24"/>
        <v>(41)</v>
      </c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24" customFormat="1" ht="15.75" customHeight="1">
      <c r="A46" s="30" t="str">
        <f t="shared" si="13"/>
        <v>42(42)</v>
      </c>
      <c r="B46" s="44" t="s">
        <v>257</v>
      </c>
      <c r="C46" s="49" t="s">
        <v>185</v>
      </c>
      <c r="D46" s="41">
        <f t="shared" si="14"/>
        <v>124.4</v>
      </c>
      <c r="E46"/>
      <c r="F46" s="25">
        <f t="shared" si="15"/>
        <v>5</v>
      </c>
      <c r="G46" s="15">
        <f t="shared" si="16"/>
        <v>622</v>
      </c>
      <c r="H46"/>
      <c r="I46" s="25">
        <f t="shared" si="17"/>
        <v>1</v>
      </c>
      <c r="J46" s="25">
        <f t="shared" si="18"/>
        <v>1</v>
      </c>
      <c r="K46" s="25">
        <f t="shared" si="19"/>
        <v>1</v>
      </c>
      <c r="L46" s="25">
        <f t="shared" si="20"/>
        <v>2</v>
      </c>
      <c r="M46" s="61">
        <f t="shared" si="21"/>
        <v>0.4</v>
      </c>
      <c r="N46" s="52">
        <v>127</v>
      </c>
      <c r="O46" s="52">
        <v>147</v>
      </c>
      <c r="P46" s="52">
        <v>143</v>
      </c>
      <c r="Q46" s="52">
        <v>131</v>
      </c>
      <c r="R46" s="52">
        <v>74</v>
      </c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18"/>
      <c r="BQ46" s="25">
        <v>2</v>
      </c>
      <c r="BR46" s="25">
        <v>1</v>
      </c>
      <c r="BS46" s="25">
        <v>-2</v>
      </c>
      <c r="BT46" s="25">
        <v>-1</v>
      </c>
      <c r="BU46" s="25">
        <v>-1</v>
      </c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18"/>
      <c r="DT46" s="18">
        <v>42</v>
      </c>
      <c r="DU46" s="34">
        <f t="shared" si="25"/>
        <v>42</v>
      </c>
      <c r="DV46" s="34">
        <f t="shared" si="22"/>
        <v>42</v>
      </c>
      <c r="DW46" s="17"/>
      <c r="DX46" s="18">
        <v>1</v>
      </c>
      <c r="DY46" s="18"/>
      <c r="DZ46" s="18"/>
      <c r="EA46" s="17"/>
      <c r="EB46" s="18">
        <v>42</v>
      </c>
      <c r="EC46" s="17"/>
      <c r="ED46" s="18">
        <f t="shared" si="23"/>
        <v>42</v>
      </c>
      <c r="EE46" s="18" t="str">
        <f t="shared" si="24"/>
        <v>(42)</v>
      </c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s="24" customFormat="1" ht="15.75" customHeight="1">
      <c r="A47" s="30" t="str">
        <f t="shared" si="13"/>
        <v>43(43)</v>
      </c>
      <c r="B47" s="44" t="s">
        <v>53</v>
      </c>
      <c r="C47" s="49" t="s">
        <v>39</v>
      </c>
      <c r="D47" s="41">
        <f t="shared" si="14"/>
        <v>123.05</v>
      </c>
      <c r="E47"/>
      <c r="F47" s="25">
        <f t="shared" si="15"/>
        <v>20</v>
      </c>
      <c r="G47" s="15">
        <f t="shared" si="16"/>
        <v>2461</v>
      </c>
      <c r="H47"/>
      <c r="I47" s="25">
        <f t="shared" si="17"/>
        <v>2</v>
      </c>
      <c r="J47" s="25">
        <f t="shared" si="18"/>
        <v>6</v>
      </c>
      <c r="K47" s="25">
        <f t="shared" si="19"/>
        <v>4</v>
      </c>
      <c r="L47" s="25">
        <f t="shared" si="20"/>
        <v>8</v>
      </c>
      <c r="M47" s="61">
        <f t="shared" si="21"/>
        <v>0.3</v>
      </c>
      <c r="N47" s="52">
        <v>145</v>
      </c>
      <c r="O47" s="52">
        <v>88</v>
      </c>
      <c r="P47" s="52">
        <v>93</v>
      </c>
      <c r="Q47" s="52">
        <v>111</v>
      </c>
      <c r="R47" s="52">
        <v>116</v>
      </c>
      <c r="S47" s="52">
        <v>167</v>
      </c>
      <c r="T47" s="52">
        <v>85</v>
      </c>
      <c r="U47" s="52">
        <v>132</v>
      </c>
      <c r="V47" s="52">
        <v>159</v>
      </c>
      <c r="W47" s="52">
        <v>68</v>
      </c>
      <c r="X47" s="52">
        <v>151</v>
      </c>
      <c r="Y47" s="52">
        <v>112</v>
      </c>
      <c r="Z47" s="52">
        <v>138</v>
      </c>
      <c r="AA47" s="52">
        <v>200</v>
      </c>
      <c r="AB47" s="52">
        <v>90</v>
      </c>
      <c r="AC47" s="52">
        <v>140</v>
      </c>
      <c r="AD47" s="52">
        <v>158</v>
      </c>
      <c r="AE47" s="52">
        <v>72</v>
      </c>
      <c r="AF47" s="52">
        <v>88</v>
      </c>
      <c r="AG47" s="52">
        <v>148</v>
      </c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18"/>
      <c r="BQ47" s="25">
        <v>2</v>
      </c>
      <c r="BR47" s="25">
        <v>-1</v>
      </c>
      <c r="BS47" s="25">
        <v>-2</v>
      </c>
      <c r="BT47" s="25">
        <v>-1</v>
      </c>
      <c r="BU47" s="25">
        <v>1</v>
      </c>
      <c r="BV47" s="25">
        <v>-2</v>
      </c>
      <c r="BW47" s="25">
        <v>-1</v>
      </c>
      <c r="BX47" s="25">
        <v>-1</v>
      </c>
      <c r="BY47" s="25">
        <v>2</v>
      </c>
      <c r="BZ47" s="25">
        <v>1</v>
      </c>
      <c r="CA47" s="25">
        <v>1</v>
      </c>
      <c r="CB47" s="25">
        <v>-2</v>
      </c>
      <c r="CC47" s="25">
        <v>-1</v>
      </c>
      <c r="CD47" s="25">
        <v>-2</v>
      </c>
      <c r="CE47" s="25">
        <v>-1</v>
      </c>
      <c r="CF47" s="25">
        <v>-2</v>
      </c>
      <c r="CG47" s="25">
        <v>-1</v>
      </c>
      <c r="CH47" s="25">
        <v>-2</v>
      </c>
      <c r="CI47" s="25">
        <v>-1</v>
      </c>
      <c r="CJ47" s="25">
        <v>1</v>
      </c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18"/>
      <c r="DT47" s="18">
        <v>43</v>
      </c>
      <c r="DU47" s="34">
        <f t="shared" si="25"/>
        <v>43</v>
      </c>
      <c r="DV47" s="34">
        <f t="shared" si="22"/>
        <v>43</v>
      </c>
      <c r="DW47" s="17"/>
      <c r="DX47" s="18">
        <v>1</v>
      </c>
      <c r="DY47" s="18"/>
      <c r="DZ47" s="18"/>
      <c r="EA47" s="17"/>
      <c r="EB47" s="18">
        <v>43</v>
      </c>
      <c r="EC47" s="17"/>
      <c r="ED47" s="18">
        <f t="shared" si="23"/>
        <v>43</v>
      </c>
      <c r="EE47" s="18" t="str">
        <f t="shared" si="24"/>
        <v>(43)</v>
      </c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s="24" customFormat="1" ht="15.75" customHeight="1">
      <c r="A48" s="30" t="str">
        <f t="shared" si="13"/>
        <v>44(44)</v>
      </c>
      <c r="B48" s="44" t="s">
        <v>111</v>
      </c>
      <c r="C48" s="49" t="s">
        <v>48</v>
      </c>
      <c r="D48" s="41">
        <f t="shared" si="14"/>
        <v>120.04347826086956</v>
      </c>
      <c r="E48"/>
      <c r="F48" s="25">
        <f t="shared" si="15"/>
        <v>23</v>
      </c>
      <c r="G48" s="15">
        <f t="shared" si="16"/>
        <v>2761</v>
      </c>
      <c r="H48"/>
      <c r="I48" s="25">
        <f t="shared" si="17"/>
        <v>3</v>
      </c>
      <c r="J48" s="25">
        <f t="shared" si="18"/>
        <v>6</v>
      </c>
      <c r="K48" s="25">
        <f t="shared" si="19"/>
        <v>3</v>
      </c>
      <c r="L48" s="25">
        <f t="shared" si="20"/>
        <v>11</v>
      </c>
      <c r="M48" s="61">
        <f t="shared" si="21"/>
        <v>0.2608695652173913</v>
      </c>
      <c r="N48" s="52">
        <v>87</v>
      </c>
      <c r="O48" s="52">
        <v>97</v>
      </c>
      <c r="P48" s="52">
        <v>107</v>
      </c>
      <c r="Q48" s="52">
        <v>87</v>
      </c>
      <c r="R48" s="52">
        <v>87</v>
      </c>
      <c r="S48" s="52">
        <v>152</v>
      </c>
      <c r="T48" s="52">
        <v>148</v>
      </c>
      <c r="U48" s="52">
        <v>139</v>
      </c>
      <c r="V48" s="52">
        <v>214</v>
      </c>
      <c r="W48" s="52">
        <v>115</v>
      </c>
      <c r="X48" s="52">
        <v>108</v>
      </c>
      <c r="Y48" s="52">
        <v>73</v>
      </c>
      <c r="Z48" s="52">
        <v>112</v>
      </c>
      <c r="AA48" s="52">
        <v>168</v>
      </c>
      <c r="AB48" s="52">
        <v>152</v>
      </c>
      <c r="AC48" s="52">
        <v>106</v>
      </c>
      <c r="AD48" s="52">
        <v>104</v>
      </c>
      <c r="AE48" s="52">
        <v>123</v>
      </c>
      <c r="AF48" s="52">
        <v>88</v>
      </c>
      <c r="AG48" s="52">
        <v>111</v>
      </c>
      <c r="AH48" s="25">
        <v>114</v>
      </c>
      <c r="AI48" s="25">
        <v>155</v>
      </c>
      <c r="AJ48" s="25">
        <v>114</v>
      </c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18"/>
      <c r="BQ48" s="25">
        <v>-2</v>
      </c>
      <c r="BR48" s="25">
        <v>-1</v>
      </c>
      <c r="BS48" s="25">
        <v>-1</v>
      </c>
      <c r="BT48" s="25">
        <v>-2</v>
      </c>
      <c r="BU48" s="25">
        <v>-1</v>
      </c>
      <c r="BV48" s="25">
        <v>-2</v>
      </c>
      <c r="BW48" s="25">
        <v>-1</v>
      </c>
      <c r="BX48" s="25">
        <v>2</v>
      </c>
      <c r="BY48" s="25">
        <v>1</v>
      </c>
      <c r="BZ48" s="25">
        <v>-1</v>
      </c>
      <c r="CA48" s="25">
        <v>-2</v>
      </c>
      <c r="CB48" s="25">
        <v>-1</v>
      </c>
      <c r="CC48" s="25">
        <v>-1</v>
      </c>
      <c r="CD48" s="25">
        <v>-2</v>
      </c>
      <c r="CE48" s="25">
        <v>-1</v>
      </c>
      <c r="CF48" s="25">
        <v>-1</v>
      </c>
      <c r="CG48" s="25">
        <v>-2</v>
      </c>
      <c r="CH48" s="25">
        <v>-1</v>
      </c>
      <c r="CI48" s="25">
        <v>2</v>
      </c>
      <c r="CJ48" s="25">
        <v>1</v>
      </c>
      <c r="CK48" s="25">
        <v>-1</v>
      </c>
      <c r="CL48" s="25">
        <v>2</v>
      </c>
      <c r="CM48" s="25">
        <v>1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18"/>
      <c r="DT48" s="18">
        <v>44</v>
      </c>
      <c r="DU48" s="34">
        <f t="shared" si="25"/>
        <v>44</v>
      </c>
      <c r="DV48" s="34">
        <f t="shared" si="22"/>
        <v>44</v>
      </c>
      <c r="DW48" s="17"/>
      <c r="DX48" s="18">
        <v>1</v>
      </c>
      <c r="DY48" s="18"/>
      <c r="DZ48" s="18"/>
      <c r="EA48" s="17"/>
      <c r="EB48" s="18">
        <v>52</v>
      </c>
      <c r="EC48" s="17"/>
      <c r="ED48" s="18">
        <f t="shared" si="23"/>
        <v>44</v>
      </c>
      <c r="EE48" s="18" t="str">
        <f t="shared" si="24"/>
        <v>(44)</v>
      </c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s="24" customFormat="1" ht="15.75" customHeight="1">
      <c r="A49" s="30" t="str">
        <f t="shared" si="13"/>
        <v>45(45)</v>
      </c>
      <c r="B49" s="44" t="s">
        <v>194</v>
      </c>
      <c r="C49" s="49" t="s">
        <v>68</v>
      </c>
      <c r="D49" s="41">
        <f t="shared" si="14"/>
        <v>118.36363636363636</v>
      </c>
      <c r="E49"/>
      <c r="F49" s="25">
        <f t="shared" si="15"/>
        <v>22</v>
      </c>
      <c r="G49" s="15">
        <f t="shared" si="16"/>
        <v>2604</v>
      </c>
      <c r="H49"/>
      <c r="I49" s="25">
        <f t="shared" si="17"/>
        <v>5</v>
      </c>
      <c r="J49" s="25">
        <f t="shared" si="18"/>
        <v>4</v>
      </c>
      <c r="K49" s="25">
        <f t="shared" si="19"/>
        <v>4</v>
      </c>
      <c r="L49" s="25">
        <f t="shared" si="20"/>
        <v>9</v>
      </c>
      <c r="M49" s="61">
        <f t="shared" si="21"/>
        <v>0.4090909090909091</v>
      </c>
      <c r="N49" s="52">
        <v>109</v>
      </c>
      <c r="O49" s="52">
        <v>111</v>
      </c>
      <c r="P49" s="52">
        <v>141</v>
      </c>
      <c r="Q49" s="52">
        <v>157</v>
      </c>
      <c r="R49" s="52">
        <v>117</v>
      </c>
      <c r="S49" s="52">
        <v>166</v>
      </c>
      <c r="T49" s="52">
        <v>124</v>
      </c>
      <c r="U49" s="52">
        <v>131</v>
      </c>
      <c r="V49" s="52">
        <v>153</v>
      </c>
      <c r="W49" s="52">
        <v>71</v>
      </c>
      <c r="X49" s="52">
        <v>109</v>
      </c>
      <c r="Y49" s="52">
        <v>115</v>
      </c>
      <c r="Z49" s="52">
        <v>125</v>
      </c>
      <c r="AA49" s="52">
        <v>80</v>
      </c>
      <c r="AB49" s="52">
        <v>71</v>
      </c>
      <c r="AC49" s="52">
        <v>71</v>
      </c>
      <c r="AD49" s="52">
        <v>108</v>
      </c>
      <c r="AE49" s="52">
        <v>138</v>
      </c>
      <c r="AF49" s="52">
        <v>127</v>
      </c>
      <c r="AG49" s="52">
        <v>123</v>
      </c>
      <c r="AH49" s="25">
        <v>140</v>
      </c>
      <c r="AI49" s="25">
        <v>117</v>
      </c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18"/>
      <c r="BQ49" s="25">
        <v>2</v>
      </c>
      <c r="BR49" s="25">
        <v>-1</v>
      </c>
      <c r="BS49" s="25">
        <v>1</v>
      </c>
      <c r="BT49" s="25">
        <v>-2</v>
      </c>
      <c r="BU49" s="25">
        <v>-1</v>
      </c>
      <c r="BV49" s="25">
        <v>-2</v>
      </c>
      <c r="BW49" s="25">
        <v>-1</v>
      </c>
      <c r="BX49" s="25">
        <v>-1</v>
      </c>
      <c r="BY49" s="25">
        <v>2</v>
      </c>
      <c r="BZ49" s="25">
        <v>-1</v>
      </c>
      <c r="CA49" s="25">
        <v>-2</v>
      </c>
      <c r="CB49" s="25">
        <v>-1</v>
      </c>
      <c r="CC49" s="25">
        <v>1</v>
      </c>
      <c r="CD49" s="25">
        <v>2</v>
      </c>
      <c r="CE49" s="25">
        <v>-1</v>
      </c>
      <c r="CF49" s="25">
        <v>2</v>
      </c>
      <c r="CG49" s="25">
        <v>1</v>
      </c>
      <c r="CH49" s="25">
        <v>-2</v>
      </c>
      <c r="CI49" s="25">
        <v>-1</v>
      </c>
      <c r="CJ49" s="25">
        <v>2</v>
      </c>
      <c r="CK49" s="25">
        <v>1</v>
      </c>
      <c r="CL49" s="25">
        <v>-1</v>
      </c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18"/>
      <c r="DT49" s="18">
        <v>45</v>
      </c>
      <c r="DU49" s="34">
        <f t="shared" si="25"/>
        <v>45</v>
      </c>
      <c r="DV49" s="34">
        <f t="shared" si="22"/>
        <v>45</v>
      </c>
      <c r="DW49" s="17"/>
      <c r="DX49" s="18">
        <v>1</v>
      </c>
      <c r="DY49" s="18"/>
      <c r="DZ49" s="18"/>
      <c r="EA49" s="17"/>
      <c r="EB49" s="18">
        <v>44</v>
      </c>
      <c r="EC49" s="17"/>
      <c r="ED49" s="18">
        <f t="shared" si="23"/>
        <v>45</v>
      </c>
      <c r="EE49" s="18" t="str">
        <f t="shared" si="24"/>
        <v>(45)</v>
      </c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s="24" customFormat="1" ht="15.75" customHeight="1">
      <c r="A50" s="30" t="str">
        <f t="shared" si="13"/>
        <v>46(46)</v>
      </c>
      <c r="B50" s="44" t="s">
        <v>196</v>
      </c>
      <c r="C50" s="49" t="s">
        <v>68</v>
      </c>
      <c r="D50" s="41">
        <f t="shared" si="14"/>
        <v>117.5</v>
      </c>
      <c r="E50"/>
      <c r="F50" s="25">
        <f t="shared" si="15"/>
        <v>4</v>
      </c>
      <c r="G50" s="15">
        <f t="shared" si="16"/>
        <v>470</v>
      </c>
      <c r="H50"/>
      <c r="I50" s="25">
        <f t="shared" si="17"/>
        <v>2</v>
      </c>
      <c r="J50" s="25">
        <f t="shared" si="18"/>
        <v>0</v>
      </c>
      <c r="K50" s="25">
        <f t="shared" si="19"/>
        <v>0</v>
      </c>
      <c r="L50" s="25">
        <f t="shared" si="20"/>
        <v>2</v>
      </c>
      <c r="M50" s="61">
        <f t="shared" si="21"/>
        <v>0.5</v>
      </c>
      <c r="N50" s="52">
        <v>182</v>
      </c>
      <c r="O50" s="52">
        <v>116</v>
      </c>
      <c r="P50" s="52">
        <v>96</v>
      </c>
      <c r="Q50" s="52">
        <v>76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18"/>
      <c r="BQ50" s="25">
        <v>2</v>
      </c>
      <c r="BR50" s="25">
        <v>-1</v>
      </c>
      <c r="BS50" s="25">
        <v>2</v>
      </c>
      <c r="BT50" s="25">
        <v>-1</v>
      </c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18"/>
      <c r="DT50" s="18">
        <v>46</v>
      </c>
      <c r="DU50" s="34">
        <f t="shared" si="25"/>
        <v>46</v>
      </c>
      <c r="DV50" s="34">
        <f t="shared" si="22"/>
        <v>46</v>
      </c>
      <c r="DW50" s="17"/>
      <c r="DX50" s="18">
        <v>1</v>
      </c>
      <c r="DY50" s="18"/>
      <c r="DZ50" s="18"/>
      <c r="EA50" s="17"/>
      <c r="EB50" s="18">
        <v>45</v>
      </c>
      <c r="EC50" s="17"/>
      <c r="ED50" s="18">
        <f t="shared" si="23"/>
        <v>46</v>
      </c>
      <c r="EE50" s="18" t="str">
        <f t="shared" si="24"/>
        <v>(46)</v>
      </c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24" customFormat="1" ht="15.75" customHeight="1">
      <c r="A51" s="30" t="str">
        <f t="shared" si="13"/>
        <v>47(47)</v>
      </c>
      <c r="B51" s="44" t="s">
        <v>245</v>
      </c>
      <c r="C51" s="49" t="s">
        <v>37</v>
      </c>
      <c r="D51" s="41">
        <f t="shared" si="14"/>
        <v>116.07692307692308</v>
      </c>
      <c r="E51"/>
      <c r="F51" s="25">
        <f t="shared" si="15"/>
        <v>13</v>
      </c>
      <c r="G51" s="15">
        <f t="shared" si="16"/>
        <v>1509</v>
      </c>
      <c r="H51"/>
      <c r="I51" s="25">
        <f t="shared" si="17"/>
        <v>2</v>
      </c>
      <c r="J51" s="25">
        <f t="shared" si="18"/>
        <v>3</v>
      </c>
      <c r="K51" s="25">
        <f t="shared" si="19"/>
        <v>4</v>
      </c>
      <c r="L51" s="25">
        <f t="shared" si="20"/>
        <v>4</v>
      </c>
      <c r="M51" s="61">
        <f t="shared" si="21"/>
        <v>0.46153846153846156</v>
      </c>
      <c r="N51" s="52">
        <v>110</v>
      </c>
      <c r="O51" s="52">
        <v>85</v>
      </c>
      <c r="P51" s="52">
        <v>94</v>
      </c>
      <c r="Q51" s="52">
        <v>108</v>
      </c>
      <c r="R51" s="52">
        <v>86</v>
      </c>
      <c r="S51" s="52">
        <v>148</v>
      </c>
      <c r="T51" s="52">
        <v>154</v>
      </c>
      <c r="U51" s="52">
        <v>71</v>
      </c>
      <c r="V51" s="52">
        <v>129</v>
      </c>
      <c r="W51" s="52">
        <v>107</v>
      </c>
      <c r="X51" s="52">
        <v>168</v>
      </c>
      <c r="Y51" s="52">
        <v>120</v>
      </c>
      <c r="Z51" s="52">
        <v>129</v>
      </c>
      <c r="AA51" s="52"/>
      <c r="AB51" s="52"/>
      <c r="AC51" s="52"/>
      <c r="AD51" s="52"/>
      <c r="AE51" s="52"/>
      <c r="AF51" s="52"/>
      <c r="AG51" s="52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18"/>
      <c r="BQ51" s="25">
        <v>-2</v>
      </c>
      <c r="BR51" s="25">
        <v>-1</v>
      </c>
      <c r="BS51" s="52">
        <v>1</v>
      </c>
      <c r="BT51" s="52">
        <v>-2</v>
      </c>
      <c r="BU51" s="52">
        <v>-1</v>
      </c>
      <c r="BV51" s="52">
        <v>1</v>
      </c>
      <c r="BW51" s="52">
        <v>2</v>
      </c>
      <c r="BX51" s="52">
        <v>-1</v>
      </c>
      <c r="BY51" s="52">
        <v>1</v>
      </c>
      <c r="BZ51" s="52">
        <v>2</v>
      </c>
      <c r="CA51" s="52">
        <v>1</v>
      </c>
      <c r="CB51" s="25">
        <v>-2</v>
      </c>
      <c r="CC51" s="25">
        <v>-1</v>
      </c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18"/>
      <c r="DT51" s="18">
        <v>47</v>
      </c>
      <c r="DU51" s="34">
        <f t="shared" si="25"/>
        <v>47</v>
      </c>
      <c r="DV51" s="34">
        <f t="shared" si="22"/>
        <v>47</v>
      </c>
      <c r="DW51" s="17"/>
      <c r="DX51" s="18">
        <v>1</v>
      </c>
      <c r="DY51" s="18"/>
      <c r="DZ51" s="18"/>
      <c r="EA51" s="17"/>
      <c r="EB51" s="18">
        <v>46</v>
      </c>
      <c r="EC51" s="17"/>
      <c r="ED51" s="18">
        <f t="shared" si="23"/>
        <v>47</v>
      </c>
      <c r="EE51" s="18" t="str">
        <f t="shared" si="24"/>
        <v>(47)</v>
      </c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s="24" customFormat="1" ht="15.75" customHeight="1">
      <c r="A52" s="30" t="str">
        <f t="shared" si="13"/>
        <v>48(48)</v>
      </c>
      <c r="B52" s="44" t="s">
        <v>75</v>
      </c>
      <c r="C52" s="49" t="s">
        <v>185</v>
      </c>
      <c r="D52" s="41">
        <f t="shared" si="14"/>
        <v>115.92307692307692</v>
      </c>
      <c r="E52"/>
      <c r="F52" s="25">
        <f t="shared" si="15"/>
        <v>13</v>
      </c>
      <c r="G52" s="15">
        <f t="shared" si="16"/>
        <v>1507</v>
      </c>
      <c r="H52"/>
      <c r="I52" s="25">
        <f t="shared" si="17"/>
        <v>2</v>
      </c>
      <c r="J52" s="25">
        <f t="shared" si="18"/>
        <v>3</v>
      </c>
      <c r="K52" s="25">
        <f t="shared" si="19"/>
        <v>2</v>
      </c>
      <c r="L52" s="25">
        <f t="shared" si="20"/>
        <v>6</v>
      </c>
      <c r="M52" s="61">
        <f t="shared" si="21"/>
        <v>0.3076923076923077</v>
      </c>
      <c r="N52" s="52">
        <v>132</v>
      </c>
      <c r="O52" s="52">
        <v>102</v>
      </c>
      <c r="P52" s="52">
        <v>92</v>
      </c>
      <c r="Q52" s="52">
        <v>107</v>
      </c>
      <c r="R52" s="52">
        <v>154</v>
      </c>
      <c r="S52" s="52">
        <v>81</v>
      </c>
      <c r="T52" s="52">
        <v>97</v>
      </c>
      <c r="U52" s="52">
        <v>105</v>
      </c>
      <c r="V52" s="52">
        <v>168</v>
      </c>
      <c r="W52" s="52">
        <v>134</v>
      </c>
      <c r="X52" s="52">
        <v>121</v>
      </c>
      <c r="Y52" s="52">
        <v>103</v>
      </c>
      <c r="Z52" s="52">
        <v>111</v>
      </c>
      <c r="AA52" s="52"/>
      <c r="AB52" s="52"/>
      <c r="AC52" s="52"/>
      <c r="AD52" s="52"/>
      <c r="AE52" s="52"/>
      <c r="AF52" s="52"/>
      <c r="AG52" s="52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18"/>
      <c r="BQ52" s="25">
        <v>2</v>
      </c>
      <c r="BR52" s="25">
        <v>-1</v>
      </c>
      <c r="BS52" s="25">
        <v>-1</v>
      </c>
      <c r="BT52" s="25">
        <v>-2</v>
      </c>
      <c r="BU52" s="25">
        <v>1</v>
      </c>
      <c r="BV52" s="25">
        <v>-2</v>
      </c>
      <c r="BW52" s="25">
        <v>1</v>
      </c>
      <c r="BX52" s="25">
        <v>-1</v>
      </c>
      <c r="BY52" s="25">
        <v>2</v>
      </c>
      <c r="BZ52" s="25">
        <v>-1</v>
      </c>
      <c r="CA52" s="25">
        <v>-2</v>
      </c>
      <c r="CB52" s="25">
        <v>-1</v>
      </c>
      <c r="CC52" s="25">
        <v>-1</v>
      </c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18"/>
      <c r="DT52" s="18">
        <v>48</v>
      </c>
      <c r="DU52" s="34">
        <f t="shared" si="25"/>
        <v>48</v>
      </c>
      <c r="DV52" s="34">
        <f t="shared" si="22"/>
        <v>48</v>
      </c>
      <c r="DW52" s="17"/>
      <c r="DX52" s="18">
        <v>1</v>
      </c>
      <c r="DY52" s="18"/>
      <c r="DZ52" s="18"/>
      <c r="EA52" s="17"/>
      <c r="EB52" s="18">
        <v>47</v>
      </c>
      <c r="EC52" s="17"/>
      <c r="ED52" s="18">
        <f t="shared" si="23"/>
        <v>48</v>
      </c>
      <c r="EE52" s="18" t="str">
        <f t="shared" si="24"/>
        <v>(48)</v>
      </c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24" customFormat="1" ht="15.75" customHeight="1">
      <c r="A53" s="30" t="str">
        <f t="shared" si="13"/>
        <v>49(49)</v>
      </c>
      <c r="B53" s="51" t="s">
        <v>152</v>
      </c>
      <c r="C53" s="49" t="s">
        <v>60</v>
      </c>
      <c r="D53" s="41">
        <f t="shared" si="14"/>
        <v>115.42857142857143</v>
      </c>
      <c r="E53"/>
      <c r="F53" s="25">
        <f t="shared" si="15"/>
        <v>21</v>
      </c>
      <c r="G53" s="15">
        <f t="shared" si="16"/>
        <v>2424</v>
      </c>
      <c r="H53"/>
      <c r="I53" s="25">
        <f t="shared" si="17"/>
        <v>4</v>
      </c>
      <c r="J53" s="25">
        <f t="shared" si="18"/>
        <v>3</v>
      </c>
      <c r="K53" s="25">
        <f t="shared" si="19"/>
        <v>10</v>
      </c>
      <c r="L53" s="25">
        <f t="shared" si="20"/>
        <v>4</v>
      </c>
      <c r="M53" s="61">
        <f t="shared" si="21"/>
        <v>0.6666666666666666</v>
      </c>
      <c r="N53" s="52">
        <v>173</v>
      </c>
      <c r="O53" s="52">
        <v>109</v>
      </c>
      <c r="P53" s="52">
        <v>114</v>
      </c>
      <c r="Q53" s="52">
        <v>84</v>
      </c>
      <c r="R53" s="52">
        <v>122</v>
      </c>
      <c r="S53" s="52">
        <v>154</v>
      </c>
      <c r="T53" s="52">
        <v>86</v>
      </c>
      <c r="U53" s="52">
        <v>113</v>
      </c>
      <c r="V53" s="52">
        <v>139</v>
      </c>
      <c r="W53" s="52">
        <v>115</v>
      </c>
      <c r="X53" s="52">
        <v>140</v>
      </c>
      <c r="Y53" s="52">
        <v>157</v>
      </c>
      <c r="Z53" s="52">
        <v>173</v>
      </c>
      <c r="AA53" s="52">
        <v>116</v>
      </c>
      <c r="AB53" s="52">
        <v>179</v>
      </c>
      <c r="AC53" s="52">
        <v>88</v>
      </c>
      <c r="AD53" s="52">
        <v>35</v>
      </c>
      <c r="AE53" s="52">
        <v>41</v>
      </c>
      <c r="AF53" s="52">
        <v>85</v>
      </c>
      <c r="AG53" s="52">
        <v>103</v>
      </c>
      <c r="AH53" s="25">
        <v>98</v>
      </c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18"/>
      <c r="BQ53" s="25">
        <v>2</v>
      </c>
      <c r="BR53" s="25">
        <v>-1</v>
      </c>
      <c r="BS53" s="25">
        <v>1</v>
      </c>
      <c r="BT53" s="25">
        <v>2</v>
      </c>
      <c r="BU53" s="25">
        <v>1</v>
      </c>
      <c r="BV53" s="25">
        <v>1</v>
      </c>
      <c r="BW53" s="25">
        <v>-2</v>
      </c>
      <c r="BX53" s="25">
        <v>1</v>
      </c>
      <c r="BY53" s="25">
        <v>-1</v>
      </c>
      <c r="BZ53" s="25">
        <v>2</v>
      </c>
      <c r="CA53" s="25">
        <v>1</v>
      </c>
      <c r="CB53" s="25">
        <v>1</v>
      </c>
      <c r="CC53" s="25">
        <v>2</v>
      </c>
      <c r="CD53" s="25">
        <v>1</v>
      </c>
      <c r="CE53" s="25">
        <v>1</v>
      </c>
      <c r="CF53" s="25">
        <v>-2</v>
      </c>
      <c r="CG53" s="25">
        <v>-1</v>
      </c>
      <c r="CH53" s="25">
        <v>-1</v>
      </c>
      <c r="CI53" s="25">
        <v>-2</v>
      </c>
      <c r="CJ53" s="25">
        <v>1</v>
      </c>
      <c r="CK53" s="25">
        <v>1</v>
      </c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18"/>
      <c r="DT53" s="18">
        <v>49</v>
      </c>
      <c r="DU53" s="34">
        <f t="shared" si="25"/>
        <v>49</v>
      </c>
      <c r="DV53" s="34">
        <f t="shared" si="22"/>
        <v>49</v>
      </c>
      <c r="DW53" s="17"/>
      <c r="DX53" s="18">
        <v>1</v>
      </c>
      <c r="DY53" s="18"/>
      <c r="DZ53" s="18"/>
      <c r="EA53" s="17"/>
      <c r="EB53" s="18">
        <v>48</v>
      </c>
      <c r="EC53" s="17"/>
      <c r="ED53" s="18">
        <f t="shared" si="23"/>
        <v>49</v>
      </c>
      <c r="EE53" s="18" t="str">
        <f t="shared" si="24"/>
        <v>(49)</v>
      </c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24" customFormat="1" ht="15.75" customHeight="1">
      <c r="A54" s="30" t="str">
        <f t="shared" si="13"/>
        <v>50(50)</v>
      </c>
      <c r="B54" s="44" t="s">
        <v>191</v>
      </c>
      <c r="C54" s="49" t="s">
        <v>50</v>
      </c>
      <c r="D54" s="41">
        <f t="shared" si="14"/>
        <v>112.42105263157895</v>
      </c>
      <c r="E54"/>
      <c r="F54" s="25">
        <f t="shared" si="15"/>
        <v>19</v>
      </c>
      <c r="G54" s="15">
        <f t="shared" si="16"/>
        <v>2136</v>
      </c>
      <c r="H54"/>
      <c r="I54" s="25">
        <f t="shared" si="17"/>
        <v>7</v>
      </c>
      <c r="J54" s="25">
        <f t="shared" si="18"/>
        <v>1</v>
      </c>
      <c r="K54" s="25">
        <f t="shared" si="19"/>
        <v>7</v>
      </c>
      <c r="L54" s="25">
        <f t="shared" si="20"/>
        <v>4</v>
      </c>
      <c r="M54" s="61">
        <f t="shared" si="21"/>
        <v>0.7368421052631579</v>
      </c>
      <c r="N54" s="52">
        <v>108</v>
      </c>
      <c r="O54" s="52">
        <v>65</v>
      </c>
      <c r="P54" s="52">
        <v>69</v>
      </c>
      <c r="Q54" s="52">
        <v>133</v>
      </c>
      <c r="R54" s="52">
        <v>161</v>
      </c>
      <c r="S54" s="52">
        <v>105</v>
      </c>
      <c r="T54" s="52">
        <v>123</v>
      </c>
      <c r="U54" s="52">
        <v>106</v>
      </c>
      <c r="V54" s="52">
        <v>148</v>
      </c>
      <c r="W54" s="52">
        <v>138</v>
      </c>
      <c r="X54" s="52">
        <v>226</v>
      </c>
      <c r="Y54" s="52">
        <v>102</v>
      </c>
      <c r="Z54" s="52">
        <v>58</v>
      </c>
      <c r="AA54" s="52">
        <v>156</v>
      </c>
      <c r="AB54" s="52">
        <v>132</v>
      </c>
      <c r="AC54" s="52">
        <v>95</v>
      </c>
      <c r="AD54" s="52">
        <v>61</v>
      </c>
      <c r="AE54" s="52">
        <v>73</v>
      </c>
      <c r="AF54" s="52">
        <v>77</v>
      </c>
      <c r="AG54" s="52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18"/>
      <c r="BQ54" s="25">
        <v>2</v>
      </c>
      <c r="BR54" s="25">
        <v>1</v>
      </c>
      <c r="BS54" s="25">
        <v>-1</v>
      </c>
      <c r="BT54" s="25">
        <v>2</v>
      </c>
      <c r="BU54" s="25">
        <v>1</v>
      </c>
      <c r="BV54" s="25">
        <v>2</v>
      </c>
      <c r="BW54" s="25">
        <v>1</v>
      </c>
      <c r="BX54" s="25">
        <v>1</v>
      </c>
      <c r="BY54" s="25">
        <v>2</v>
      </c>
      <c r="BZ54" s="25">
        <v>1</v>
      </c>
      <c r="CA54" s="25">
        <v>2</v>
      </c>
      <c r="CB54" s="25">
        <v>1</v>
      </c>
      <c r="CC54" s="25">
        <v>-1</v>
      </c>
      <c r="CD54" s="25">
        <v>2</v>
      </c>
      <c r="CE54" s="25">
        <v>1</v>
      </c>
      <c r="CF54" s="25">
        <v>-2</v>
      </c>
      <c r="CG54" s="25">
        <v>-1</v>
      </c>
      <c r="CH54" s="25">
        <v>2</v>
      </c>
      <c r="CI54" s="25">
        <v>-1</v>
      </c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18"/>
      <c r="DT54" s="18">
        <v>50</v>
      </c>
      <c r="DU54" s="34">
        <f t="shared" si="25"/>
        <v>50</v>
      </c>
      <c r="DV54" s="34">
        <f t="shared" si="22"/>
        <v>50</v>
      </c>
      <c r="DW54" s="17"/>
      <c r="DX54" s="18">
        <v>1</v>
      </c>
      <c r="DY54" s="18"/>
      <c r="DZ54" s="18"/>
      <c r="EA54" s="17"/>
      <c r="EB54" s="18">
        <v>49</v>
      </c>
      <c r="EC54" s="17"/>
      <c r="ED54" s="18">
        <f t="shared" si="23"/>
        <v>50</v>
      </c>
      <c r="EE54" s="18" t="str">
        <f t="shared" si="24"/>
        <v>(50)</v>
      </c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24" customFormat="1" ht="15.75" customHeight="1">
      <c r="A55" s="30" t="str">
        <f t="shared" si="13"/>
        <v>51(51)</v>
      </c>
      <c r="B55" s="44" t="s">
        <v>181</v>
      </c>
      <c r="C55" s="49" t="s">
        <v>50</v>
      </c>
      <c r="D55" s="41">
        <f t="shared" si="14"/>
        <v>110.83333333333333</v>
      </c>
      <c r="E55"/>
      <c r="F55" s="25">
        <f t="shared" si="15"/>
        <v>6</v>
      </c>
      <c r="G55" s="15">
        <f t="shared" si="16"/>
        <v>665</v>
      </c>
      <c r="H55"/>
      <c r="I55" s="25">
        <f t="shared" si="17"/>
        <v>2</v>
      </c>
      <c r="J55" s="25">
        <f t="shared" si="18"/>
        <v>1</v>
      </c>
      <c r="K55" s="25">
        <f t="shared" si="19"/>
        <v>2</v>
      </c>
      <c r="L55" s="25">
        <f t="shared" si="20"/>
        <v>1</v>
      </c>
      <c r="M55" s="61">
        <f t="shared" si="21"/>
        <v>0.6666666666666666</v>
      </c>
      <c r="N55" s="52">
        <v>80</v>
      </c>
      <c r="O55" s="52">
        <v>101</v>
      </c>
      <c r="P55" s="52">
        <v>127</v>
      </c>
      <c r="Q55" s="52">
        <v>87</v>
      </c>
      <c r="R55" s="52">
        <v>140</v>
      </c>
      <c r="S55" s="52">
        <v>130</v>
      </c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18"/>
      <c r="BQ55" s="25">
        <v>-2</v>
      </c>
      <c r="BR55" s="25">
        <v>1</v>
      </c>
      <c r="BS55" s="52">
        <v>2</v>
      </c>
      <c r="BT55" s="52">
        <v>-1</v>
      </c>
      <c r="BU55" s="52">
        <v>2</v>
      </c>
      <c r="BV55" s="52">
        <v>1</v>
      </c>
      <c r="BW55" s="52"/>
      <c r="BX55" s="52"/>
      <c r="BY55" s="52"/>
      <c r="BZ55" s="52"/>
      <c r="CA55" s="52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18"/>
      <c r="DT55" s="18">
        <v>51</v>
      </c>
      <c r="DU55" s="34">
        <f t="shared" si="25"/>
        <v>51</v>
      </c>
      <c r="DV55" s="34">
        <f t="shared" si="22"/>
        <v>51</v>
      </c>
      <c r="DW55" s="17"/>
      <c r="DX55" s="18">
        <v>1</v>
      </c>
      <c r="DY55" s="18"/>
      <c r="DZ55" s="18"/>
      <c r="EA55" s="17"/>
      <c r="EB55" s="18">
        <v>50</v>
      </c>
      <c r="EC55" s="17"/>
      <c r="ED55" s="18">
        <f t="shared" si="23"/>
        <v>51</v>
      </c>
      <c r="EE55" s="18" t="str">
        <f t="shared" si="24"/>
        <v>(51)</v>
      </c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24" customFormat="1" ht="15.75" customHeight="1">
      <c r="A56" s="30" t="str">
        <f t="shared" si="13"/>
        <v>52(52)</v>
      </c>
      <c r="B56" s="44" t="s">
        <v>143</v>
      </c>
      <c r="C56" s="49" t="s">
        <v>48</v>
      </c>
      <c r="D56" s="41">
        <f t="shared" si="14"/>
        <v>110.28571428571429</v>
      </c>
      <c r="E56"/>
      <c r="F56" s="25">
        <f t="shared" si="15"/>
        <v>7</v>
      </c>
      <c r="G56" s="15">
        <f t="shared" si="16"/>
        <v>772</v>
      </c>
      <c r="H56"/>
      <c r="I56" s="25">
        <f t="shared" si="17"/>
        <v>0</v>
      </c>
      <c r="J56" s="25">
        <f t="shared" si="18"/>
        <v>3</v>
      </c>
      <c r="K56" s="25">
        <f t="shared" si="19"/>
        <v>1</v>
      </c>
      <c r="L56" s="25">
        <f t="shared" si="20"/>
        <v>3</v>
      </c>
      <c r="M56" s="61">
        <f t="shared" si="21"/>
        <v>0.14285714285714285</v>
      </c>
      <c r="N56" s="52">
        <v>126</v>
      </c>
      <c r="O56" s="52">
        <v>146</v>
      </c>
      <c r="P56" s="52">
        <v>109</v>
      </c>
      <c r="Q56" s="52">
        <v>92</v>
      </c>
      <c r="R56" s="52">
        <v>109</v>
      </c>
      <c r="S56" s="52">
        <v>88</v>
      </c>
      <c r="T56" s="52">
        <v>102</v>
      </c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18"/>
      <c r="BQ56" s="25">
        <v>-2</v>
      </c>
      <c r="BR56" s="25">
        <v>-1</v>
      </c>
      <c r="BS56" s="25">
        <v>-2</v>
      </c>
      <c r="BT56" s="25">
        <v>-1</v>
      </c>
      <c r="BU56" s="25">
        <v>1</v>
      </c>
      <c r="BV56" s="25">
        <v>-2</v>
      </c>
      <c r="BW56" s="25">
        <v>-1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18"/>
      <c r="DT56" s="18">
        <v>52</v>
      </c>
      <c r="DU56" s="34">
        <f t="shared" si="25"/>
        <v>52</v>
      </c>
      <c r="DV56" s="34">
        <f t="shared" si="22"/>
        <v>52</v>
      </c>
      <c r="DW56" s="17"/>
      <c r="DX56" s="18">
        <v>1</v>
      </c>
      <c r="DY56" s="18"/>
      <c r="DZ56" s="18"/>
      <c r="EA56" s="17"/>
      <c r="EB56" s="18">
        <v>51</v>
      </c>
      <c r="EC56" s="17"/>
      <c r="ED56" s="18">
        <f t="shared" si="23"/>
        <v>52</v>
      </c>
      <c r="EE56" s="18" t="str">
        <f t="shared" si="24"/>
        <v>(52)</v>
      </c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24" customFormat="1" ht="15.75" customHeight="1">
      <c r="A57" s="30" t="str">
        <f t="shared" si="13"/>
        <v>53(53)</v>
      </c>
      <c r="B57" s="44" t="s">
        <v>137</v>
      </c>
      <c r="C57" s="49" t="s">
        <v>185</v>
      </c>
      <c r="D57" s="41">
        <f t="shared" si="14"/>
        <v>110.2</v>
      </c>
      <c r="E57"/>
      <c r="F57" s="25">
        <f t="shared" si="15"/>
        <v>10</v>
      </c>
      <c r="G57" s="15">
        <f t="shared" si="16"/>
        <v>1102</v>
      </c>
      <c r="H57"/>
      <c r="I57" s="25">
        <f t="shared" si="17"/>
        <v>3</v>
      </c>
      <c r="J57" s="25">
        <f t="shared" si="18"/>
        <v>1</v>
      </c>
      <c r="K57" s="25">
        <f t="shared" si="19"/>
        <v>3</v>
      </c>
      <c r="L57" s="25">
        <f t="shared" si="20"/>
        <v>3</v>
      </c>
      <c r="M57" s="61">
        <f t="shared" si="21"/>
        <v>0.6</v>
      </c>
      <c r="N57" s="52">
        <v>112</v>
      </c>
      <c r="O57" s="52">
        <v>144</v>
      </c>
      <c r="P57" s="52">
        <v>96</v>
      </c>
      <c r="Q57" s="52">
        <v>125</v>
      </c>
      <c r="R57" s="52">
        <v>83</v>
      </c>
      <c r="S57" s="52">
        <v>102</v>
      </c>
      <c r="T57" s="52">
        <v>93</v>
      </c>
      <c r="U57" s="52">
        <v>130</v>
      </c>
      <c r="V57" s="52">
        <v>96</v>
      </c>
      <c r="W57" s="52">
        <v>121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18"/>
      <c r="BQ57" s="25">
        <v>2</v>
      </c>
      <c r="BR57" s="25">
        <v>1</v>
      </c>
      <c r="BS57" s="25">
        <v>2</v>
      </c>
      <c r="BT57" s="25">
        <v>1</v>
      </c>
      <c r="BU57" s="25">
        <v>2</v>
      </c>
      <c r="BV57" s="25">
        <v>-1</v>
      </c>
      <c r="BW57" s="25">
        <v>-1</v>
      </c>
      <c r="BX57" s="25">
        <v>-2</v>
      </c>
      <c r="BY57" s="25">
        <v>-1</v>
      </c>
      <c r="BZ57" s="25">
        <v>1</v>
      </c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18"/>
      <c r="DT57" s="18">
        <v>53</v>
      </c>
      <c r="DU57" s="34">
        <f t="shared" si="25"/>
        <v>53</v>
      </c>
      <c r="DV57" s="34">
        <f t="shared" si="22"/>
        <v>53</v>
      </c>
      <c r="DW57" s="17"/>
      <c r="DX57" s="18">
        <v>1</v>
      </c>
      <c r="DY57" s="18"/>
      <c r="DZ57" s="18"/>
      <c r="EA57" s="17"/>
      <c r="EB57" s="18">
        <v>53</v>
      </c>
      <c r="EC57" s="17"/>
      <c r="ED57" s="18">
        <f t="shared" si="23"/>
        <v>53</v>
      </c>
      <c r="EE57" s="18" t="str">
        <f t="shared" si="24"/>
        <v>(53)</v>
      </c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24" customFormat="1" ht="15.75" customHeight="1">
      <c r="A58" s="30" t="str">
        <f t="shared" si="13"/>
        <v>54(54)</v>
      </c>
      <c r="B58" s="44" t="s">
        <v>208</v>
      </c>
      <c r="C58" s="49" t="s">
        <v>60</v>
      </c>
      <c r="D58" s="41">
        <f t="shared" si="14"/>
        <v>109.05263157894737</v>
      </c>
      <c r="E58"/>
      <c r="F58" s="25">
        <f t="shared" si="15"/>
        <v>19</v>
      </c>
      <c r="G58" s="15">
        <f t="shared" si="16"/>
        <v>2072</v>
      </c>
      <c r="H58"/>
      <c r="I58" s="25">
        <f t="shared" si="17"/>
        <v>4</v>
      </c>
      <c r="J58" s="25">
        <f t="shared" si="18"/>
        <v>3</v>
      </c>
      <c r="K58" s="25">
        <f t="shared" si="19"/>
        <v>7</v>
      </c>
      <c r="L58" s="25">
        <f t="shared" si="20"/>
        <v>5</v>
      </c>
      <c r="M58" s="61">
        <f t="shared" si="21"/>
        <v>0.5789473684210527</v>
      </c>
      <c r="N58" s="52">
        <v>96</v>
      </c>
      <c r="O58" s="52">
        <v>99</v>
      </c>
      <c r="P58" s="52">
        <v>118</v>
      </c>
      <c r="Q58" s="52">
        <v>94</v>
      </c>
      <c r="R58" s="52">
        <v>108</v>
      </c>
      <c r="S58" s="52">
        <v>109</v>
      </c>
      <c r="T58" s="52">
        <v>116</v>
      </c>
      <c r="U58" s="52">
        <v>91</v>
      </c>
      <c r="V58" s="52">
        <v>110</v>
      </c>
      <c r="W58" s="52">
        <v>104</v>
      </c>
      <c r="X58" s="52">
        <v>118</v>
      </c>
      <c r="Y58" s="52">
        <v>145</v>
      </c>
      <c r="Z58" s="52">
        <v>147</v>
      </c>
      <c r="AA58" s="52">
        <v>113</v>
      </c>
      <c r="AB58" s="52">
        <v>77</v>
      </c>
      <c r="AC58" s="52">
        <v>91</v>
      </c>
      <c r="AD58" s="52">
        <v>74</v>
      </c>
      <c r="AE58" s="52">
        <v>120</v>
      </c>
      <c r="AF58" s="52">
        <v>142</v>
      </c>
      <c r="AG58" s="52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18"/>
      <c r="BQ58" s="25">
        <v>2</v>
      </c>
      <c r="BR58" s="25">
        <v>-1</v>
      </c>
      <c r="BS58" s="25">
        <v>1</v>
      </c>
      <c r="BT58" s="25">
        <v>-2</v>
      </c>
      <c r="BU58" s="25">
        <v>-1</v>
      </c>
      <c r="BV58" s="25">
        <v>-2</v>
      </c>
      <c r="BW58" s="25">
        <v>1</v>
      </c>
      <c r="BX58" s="25">
        <v>-1</v>
      </c>
      <c r="BY58" s="25">
        <v>2</v>
      </c>
      <c r="BZ58" s="25">
        <v>1</v>
      </c>
      <c r="CA58" s="25">
        <v>-1</v>
      </c>
      <c r="CB58" s="25">
        <v>2</v>
      </c>
      <c r="CC58" s="25">
        <v>1</v>
      </c>
      <c r="CD58" s="25">
        <v>1</v>
      </c>
      <c r="CE58" s="25">
        <v>-2</v>
      </c>
      <c r="CF58" s="25">
        <v>-1</v>
      </c>
      <c r="CG58" s="25">
        <v>1</v>
      </c>
      <c r="CH58" s="25">
        <v>2</v>
      </c>
      <c r="CI58" s="25">
        <v>1</v>
      </c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18"/>
      <c r="DT58" s="18">
        <v>54</v>
      </c>
      <c r="DU58" s="34">
        <f t="shared" si="25"/>
        <v>54</v>
      </c>
      <c r="DV58" s="34">
        <f t="shared" si="22"/>
        <v>54</v>
      </c>
      <c r="DW58"/>
      <c r="DX58" s="18">
        <v>1</v>
      </c>
      <c r="DY58"/>
      <c r="DZ58"/>
      <c r="EA58"/>
      <c r="EB58" s="18">
        <v>109</v>
      </c>
      <c r="EC58"/>
      <c r="ED58" s="18">
        <f t="shared" si="23"/>
        <v>54</v>
      </c>
      <c r="EE58" s="18" t="str">
        <f t="shared" si="24"/>
        <v>(54)</v>
      </c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4" customFormat="1" ht="15.75" customHeight="1">
      <c r="A59" s="30" t="str">
        <f t="shared" si="13"/>
        <v>55(55)</v>
      </c>
      <c r="B59" s="44" t="s">
        <v>47</v>
      </c>
      <c r="C59" s="49" t="s">
        <v>48</v>
      </c>
      <c r="D59" s="41">
        <f t="shared" si="14"/>
        <v>108.61538461538461</v>
      </c>
      <c r="E59"/>
      <c r="F59" s="25">
        <f t="shared" si="15"/>
        <v>13</v>
      </c>
      <c r="G59" s="15">
        <f t="shared" si="16"/>
        <v>1412</v>
      </c>
      <c r="H59"/>
      <c r="I59" s="25">
        <f t="shared" si="17"/>
        <v>0</v>
      </c>
      <c r="J59" s="25">
        <f t="shared" si="18"/>
        <v>6</v>
      </c>
      <c r="K59" s="25">
        <f t="shared" si="19"/>
        <v>1</v>
      </c>
      <c r="L59" s="25">
        <f t="shared" si="20"/>
        <v>6</v>
      </c>
      <c r="M59" s="61">
        <f t="shared" si="21"/>
        <v>0.07692307692307693</v>
      </c>
      <c r="N59" s="52">
        <v>112</v>
      </c>
      <c r="O59" s="52">
        <v>103</v>
      </c>
      <c r="P59" s="52">
        <v>91</v>
      </c>
      <c r="Q59" s="52">
        <v>126</v>
      </c>
      <c r="R59" s="52">
        <v>91</v>
      </c>
      <c r="S59" s="52">
        <v>71</v>
      </c>
      <c r="T59" s="52">
        <v>72</v>
      </c>
      <c r="U59" s="52">
        <v>145</v>
      </c>
      <c r="V59" s="52">
        <v>106</v>
      </c>
      <c r="W59" s="52">
        <v>115</v>
      </c>
      <c r="X59" s="52">
        <v>170</v>
      </c>
      <c r="Y59" s="52">
        <v>125</v>
      </c>
      <c r="Z59" s="52">
        <v>85</v>
      </c>
      <c r="AA59" s="52"/>
      <c r="AB59" s="52"/>
      <c r="AC59" s="52"/>
      <c r="AD59" s="52"/>
      <c r="AE59" s="52"/>
      <c r="AF59" s="52"/>
      <c r="AG59" s="52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18"/>
      <c r="BQ59" s="25">
        <v>-2</v>
      </c>
      <c r="BR59" s="25">
        <v>-1</v>
      </c>
      <c r="BS59" s="25">
        <v>-2</v>
      </c>
      <c r="BT59" s="25">
        <v>-1</v>
      </c>
      <c r="BU59" s="25">
        <v>-2</v>
      </c>
      <c r="BV59" s="25">
        <v>-1</v>
      </c>
      <c r="BW59" s="25">
        <v>-2</v>
      </c>
      <c r="BX59" s="25">
        <v>1</v>
      </c>
      <c r="BY59" s="25">
        <v>-1</v>
      </c>
      <c r="BZ59" s="25">
        <v>-2</v>
      </c>
      <c r="CA59" s="25">
        <v>-1</v>
      </c>
      <c r="CB59" s="25">
        <v>-2</v>
      </c>
      <c r="CC59" s="25">
        <v>-1</v>
      </c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18"/>
      <c r="DT59" s="18">
        <v>55</v>
      </c>
      <c r="DU59" s="34">
        <f t="shared" si="25"/>
        <v>55</v>
      </c>
      <c r="DV59" s="34">
        <f t="shared" si="22"/>
        <v>55</v>
      </c>
      <c r="DW59" s="17"/>
      <c r="DX59" s="18">
        <v>1</v>
      </c>
      <c r="DY59" s="18"/>
      <c r="DZ59" s="18"/>
      <c r="EA59" s="17"/>
      <c r="EB59" s="18">
        <v>54</v>
      </c>
      <c r="EC59" s="17"/>
      <c r="ED59" s="18">
        <f t="shared" si="23"/>
        <v>55</v>
      </c>
      <c r="EE59" s="18" t="str">
        <f t="shared" si="24"/>
        <v>(55)</v>
      </c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24" customFormat="1" ht="15.75" customHeight="1">
      <c r="A60" s="30" t="str">
        <f t="shared" si="13"/>
        <v>56(56)</v>
      </c>
      <c r="B60" s="44" t="s">
        <v>74</v>
      </c>
      <c r="C60" s="49" t="s">
        <v>37</v>
      </c>
      <c r="D60" s="41">
        <f t="shared" si="14"/>
        <v>108.25</v>
      </c>
      <c r="E60"/>
      <c r="F60" s="25">
        <f t="shared" si="15"/>
        <v>8</v>
      </c>
      <c r="G60" s="15">
        <f t="shared" si="16"/>
        <v>866</v>
      </c>
      <c r="H60"/>
      <c r="I60" s="25">
        <f t="shared" si="17"/>
        <v>2</v>
      </c>
      <c r="J60" s="25">
        <f t="shared" si="18"/>
        <v>1</v>
      </c>
      <c r="K60" s="25">
        <f t="shared" si="19"/>
        <v>3</v>
      </c>
      <c r="L60" s="25">
        <f t="shared" si="20"/>
        <v>2</v>
      </c>
      <c r="M60" s="61">
        <f t="shared" si="21"/>
        <v>0.625</v>
      </c>
      <c r="N60" s="52">
        <v>139</v>
      </c>
      <c r="O60" s="52">
        <v>113</v>
      </c>
      <c r="P60" s="52">
        <v>109</v>
      </c>
      <c r="Q60" s="52">
        <v>94</v>
      </c>
      <c r="R60" s="52">
        <v>95</v>
      </c>
      <c r="S60" s="52">
        <v>124</v>
      </c>
      <c r="T60" s="52">
        <v>100</v>
      </c>
      <c r="U60" s="52">
        <v>92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18"/>
      <c r="BQ60" s="25">
        <v>-2</v>
      </c>
      <c r="BR60" s="25">
        <v>1</v>
      </c>
      <c r="BS60" s="25">
        <v>2</v>
      </c>
      <c r="BT60" s="25">
        <v>1</v>
      </c>
      <c r="BU60" s="25">
        <v>1</v>
      </c>
      <c r="BV60" s="25">
        <v>2</v>
      </c>
      <c r="BW60" s="25">
        <v>-1</v>
      </c>
      <c r="BX60" s="25">
        <v>-1</v>
      </c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18"/>
      <c r="DT60" s="18">
        <v>56</v>
      </c>
      <c r="DU60" s="34">
        <f t="shared" si="25"/>
        <v>56</v>
      </c>
      <c r="DV60" s="34">
        <f t="shared" si="22"/>
        <v>56</v>
      </c>
      <c r="DW60" s="17"/>
      <c r="DX60" s="18">
        <v>1</v>
      </c>
      <c r="DY60" s="18"/>
      <c r="DZ60" s="18"/>
      <c r="EA60" s="17"/>
      <c r="EB60" s="18">
        <v>55</v>
      </c>
      <c r="EC60" s="17"/>
      <c r="ED60" s="18">
        <f t="shared" si="23"/>
        <v>56</v>
      </c>
      <c r="EE60" s="18" t="str">
        <f t="shared" si="24"/>
        <v>(56)</v>
      </c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24" customFormat="1" ht="15.75" customHeight="1">
      <c r="A61" s="30" t="str">
        <f t="shared" si="13"/>
        <v>57(57)</v>
      </c>
      <c r="B61" s="44" t="s">
        <v>158</v>
      </c>
      <c r="C61" s="49" t="s">
        <v>183</v>
      </c>
      <c r="D61" s="41">
        <f t="shared" si="14"/>
        <v>107.83333333333333</v>
      </c>
      <c r="E61"/>
      <c r="F61" s="25">
        <f t="shared" si="15"/>
        <v>6</v>
      </c>
      <c r="G61" s="15">
        <f t="shared" si="16"/>
        <v>647</v>
      </c>
      <c r="H61"/>
      <c r="I61" s="25">
        <f t="shared" si="17"/>
        <v>0</v>
      </c>
      <c r="J61" s="25">
        <f t="shared" si="18"/>
        <v>2</v>
      </c>
      <c r="K61" s="25">
        <f t="shared" si="19"/>
        <v>0</v>
      </c>
      <c r="L61" s="25">
        <f t="shared" si="20"/>
        <v>4</v>
      </c>
      <c r="M61" s="61">
        <f t="shared" si="21"/>
        <v>0</v>
      </c>
      <c r="N61" s="52">
        <v>85</v>
      </c>
      <c r="O61" s="52">
        <v>86</v>
      </c>
      <c r="P61" s="52">
        <v>108</v>
      </c>
      <c r="Q61" s="52">
        <v>94</v>
      </c>
      <c r="R61" s="52">
        <v>146</v>
      </c>
      <c r="S61" s="52">
        <v>128</v>
      </c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18"/>
      <c r="BQ61" s="25">
        <v>-2</v>
      </c>
      <c r="BR61" s="25">
        <v>-1</v>
      </c>
      <c r="BS61" s="25">
        <v>-1</v>
      </c>
      <c r="BT61" s="25">
        <v>-2</v>
      </c>
      <c r="BU61" s="25">
        <v>-1</v>
      </c>
      <c r="BV61" s="25">
        <v>-1</v>
      </c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18"/>
      <c r="DT61" s="18">
        <v>57</v>
      </c>
      <c r="DU61" s="34">
        <f t="shared" si="25"/>
        <v>57</v>
      </c>
      <c r="DV61" s="34">
        <f t="shared" si="22"/>
        <v>57</v>
      </c>
      <c r="DW61" s="17"/>
      <c r="DX61" s="18">
        <v>1</v>
      </c>
      <c r="DY61" s="18"/>
      <c r="DZ61" s="18"/>
      <c r="EA61" s="17"/>
      <c r="EB61" s="18">
        <v>56</v>
      </c>
      <c r="EC61" s="17"/>
      <c r="ED61" s="18">
        <f t="shared" si="23"/>
        <v>57</v>
      </c>
      <c r="EE61" s="18" t="str">
        <f t="shared" si="24"/>
        <v>(57)</v>
      </c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24" customFormat="1" ht="15.75" customHeight="1">
      <c r="A62" s="30" t="str">
        <f t="shared" si="13"/>
        <v>58(58)</v>
      </c>
      <c r="B62" s="44" t="s">
        <v>72</v>
      </c>
      <c r="C62" s="49" t="s">
        <v>37</v>
      </c>
      <c r="D62" s="41">
        <f t="shared" si="14"/>
        <v>106.57142857142857</v>
      </c>
      <c r="E62"/>
      <c r="F62" s="25">
        <f t="shared" si="15"/>
        <v>21</v>
      </c>
      <c r="G62" s="15">
        <f t="shared" si="16"/>
        <v>2238</v>
      </c>
      <c r="H62"/>
      <c r="I62" s="25">
        <f t="shared" si="17"/>
        <v>4</v>
      </c>
      <c r="J62" s="25">
        <f t="shared" si="18"/>
        <v>5</v>
      </c>
      <c r="K62" s="25">
        <f t="shared" si="19"/>
        <v>7</v>
      </c>
      <c r="L62" s="25">
        <f t="shared" si="20"/>
        <v>5</v>
      </c>
      <c r="M62" s="61">
        <f t="shared" si="21"/>
        <v>0.5238095238095238</v>
      </c>
      <c r="N62" s="52">
        <v>75</v>
      </c>
      <c r="O62" s="52">
        <v>92</v>
      </c>
      <c r="P62" s="52">
        <v>94</v>
      </c>
      <c r="Q62" s="52">
        <v>149</v>
      </c>
      <c r="R62" s="52">
        <v>143</v>
      </c>
      <c r="S62" s="52">
        <v>99</v>
      </c>
      <c r="T62" s="52">
        <v>146</v>
      </c>
      <c r="U62" s="52">
        <v>93</v>
      </c>
      <c r="V62" s="52">
        <v>98</v>
      </c>
      <c r="W62" s="52">
        <v>134</v>
      </c>
      <c r="X62" s="52">
        <v>84</v>
      </c>
      <c r="Y62" s="52">
        <v>72</v>
      </c>
      <c r="Z62" s="52">
        <v>132</v>
      </c>
      <c r="AA62" s="52">
        <v>113</v>
      </c>
      <c r="AB62" s="52">
        <v>86</v>
      </c>
      <c r="AC62" s="52">
        <v>107</v>
      </c>
      <c r="AD62" s="52">
        <v>129</v>
      </c>
      <c r="AE62" s="52">
        <v>85</v>
      </c>
      <c r="AF62" s="52">
        <v>105</v>
      </c>
      <c r="AG62" s="52">
        <v>95</v>
      </c>
      <c r="AH62" s="25">
        <v>107</v>
      </c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18"/>
      <c r="BQ62" s="25">
        <v>-2</v>
      </c>
      <c r="BR62" s="25">
        <v>1</v>
      </c>
      <c r="BS62" s="25">
        <v>-2</v>
      </c>
      <c r="BT62" s="25">
        <v>1</v>
      </c>
      <c r="BU62" s="25">
        <v>1</v>
      </c>
      <c r="BV62" s="25">
        <v>2</v>
      </c>
      <c r="BW62" s="25">
        <v>1</v>
      </c>
      <c r="BX62" s="25">
        <v>2</v>
      </c>
      <c r="BY62" s="25">
        <v>-1</v>
      </c>
      <c r="BZ62" s="25">
        <v>-2</v>
      </c>
      <c r="CA62" s="25">
        <v>-1</v>
      </c>
      <c r="CB62" s="25">
        <v>-1</v>
      </c>
      <c r="CC62" s="25">
        <v>2</v>
      </c>
      <c r="CD62" s="25">
        <v>1</v>
      </c>
      <c r="CE62" s="25">
        <v>-2</v>
      </c>
      <c r="CF62" s="25">
        <v>-1</v>
      </c>
      <c r="CG62" s="25">
        <v>2</v>
      </c>
      <c r="CH62" s="25">
        <v>-1</v>
      </c>
      <c r="CI62" s="25">
        <v>1</v>
      </c>
      <c r="CJ62" s="25">
        <v>-2</v>
      </c>
      <c r="CK62" s="25">
        <v>1</v>
      </c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18"/>
      <c r="DT62" s="18">
        <v>58</v>
      </c>
      <c r="DU62" s="34">
        <f t="shared" si="25"/>
        <v>58</v>
      </c>
      <c r="DV62" s="34">
        <f t="shared" si="22"/>
        <v>58</v>
      </c>
      <c r="DW62" s="17"/>
      <c r="DX62" s="18">
        <v>1</v>
      </c>
      <c r="DY62" s="18"/>
      <c r="DZ62" s="18"/>
      <c r="EA62" s="17"/>
      <c r="EB62" s="18">
        <v>57</v>
      </c>
      <c r="EC62" s="17"/>
      <c r="ED62" s="18">
        <f t="shared" si="23"/>
        <v>58</v>
      </c>
      <c r="EE62" s="18" t="str">
        <f t="shared" si="24"/>
        <v>(58)</v>
      </c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24" customFormat="1" ht="15.75" customHeight="1">
      <c r="A63" s="30" t="str">
        <f t="shared" si="13"/>
        <v>59(59)</v>
      </c>
      <c r="B63" s="44" t="s">
        <v>121</v>
      </c>
      <c r="C63" s="49" t="s">
        <v>68</v>
      </c>
      <c r="D63" s="41">
        <f t="shared" si="14"/>
        <v>106.45454545454545</v>
      </c>
      <c r="E63"/>
      <c r="F63" s="25">
        <f t="shared" si="15"/>
        <v>11</v>
      </c>
      <c r="G63" s="15">
        <f t="shared" si="16"/>
        <v>1171</v>
      </c>
      <c r="H63"/>
      <c r="I63" s="25">
        <f t="shared" si="17"/>
        <v>1</v>
      </c>
      <c r="J63" s="25">
        <f t="shared" si="18"/>
        <v>4</v>
      </c>
      <c r="K63" s="25">
        <f t="shared" si="19"/>
        <v>2</v>
      </c>
      <c r="L63" s="25">
        <f t="shared" si="20"/>
        <v>4</v>
      </c>
      <c r="M63" s="61">
        <f t="shared" si="21"/>
        <v>0.2727272727272727</v>
      </c>
      <c r="N63" s="52">
        <v>122</v>
      </c>
      <c r="O63" s="52">
        <v>119</v>
      </c>
      <c r="P63" s="52">
        <v>92</v>
      </c>
      <c r="Q63" s="52">
        <v>84</v>
      </c>
      <c r="R63" s="52">
        <v>80</v>
      </c>
      <c r="S63" s="52">
        <v>89</v>
      </c>
      <c r="T63" s="52">
        <v>179</v>
      </c>
      <c r="U63" s="52">
        <v>114</v>
      </c>
      <c r="V63" s="52">
        <v>82</v>
      </c>
      <c r="W63" s="52">
        <v>81</v>
      </c>
      <c r="X63" s="52">
        <v>129</v>
      </c>
      <c r="Y63" s="52"/>
      <c r="Z63" s="52"/>
      <c r="AA63" s="52"/>
      <c r="AB63" s="52"/>
      <c r="AC63" s="52"/>
      <c r="AD63" s="52"/>
      <c r="AE63" s="52"/>
      <c r="AF63" s="52"/>
      <c r="AG63" s="52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18"/>
      <c r="BQ63" s="25">
        <v>2</v>
      </c>
      <c r="BR63" s="25">
        <v>1</v>
      </c>
      <c r="BS63" s="25">
        <v>-2</v>
      </c>
      <c r="BT63" s="25">
        <v>-1</v>
      </c>
      <c r="BU63" s="25">
        <v>-2</v>
      </c>
      <c r="BV63" s="25">
        <v>1</v>
      </c>
      <c r="BW63" s="25">
        <v>-2</v>
      </c>
      <c r="BX63" s="25">
        <v>-1</v>
      </c>
      <c r="BY63" s="25">
        <v>-1</v>
      </c>
      <c r="BZ63" s="25">
        <v>-2</v>
      </c>
      <c r="CA63" s="25">
        <v>-1</v>
      </c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18"/>
      <c r="DT63" s="18">
        <v>59</v>
      </c>
      <c r="DU63" s="34">
        <f t="shared" si="25"/>
        <v>59</v>
      </c>
      <c r="DV63" s="34">
        <f t="shared" si="22"/>
        <v>59</v>
      </c>
      <c r="DW63" s="17"/>
      <c r="DX63" s="18">
        <v>1</v>
      </c>
      <c r="DY63" s="18"/>
      <c r="DZ63" s="18"/>
      <c r="EA63" s="17"/>
      <c r="EB63" s="18">
        <v>58</v>
      </c>
      <c r="EC63" s="17"/>
      <c r="ED63" s="18">
        <f t="shared" si="23"/>
        <v>59</v>
      </c>
      <c r="EE63" s="18" t="str">
        <f t="shared" si="24"/>
        <v>(59)</v>
      </c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24" customFormat="1" ht="15.75" customHeight="1">
      <c r="A64" s="30" t="str">
        <f t="shared" si="13"/>
        <v>60(60)</v>
      </c>
      <c r="B64" s="44" t="s">
        <v>132</v>
      </c>
      <c r="C64" s="49" t="s">
        <v>68</v>
      </c>
      <c r="D64" s="41">
        <f t="shared" si="14"/>
        <v>106.1875</v>
      </c>
      <c r="E64"/>
      <c r="F64" s="25">
        <f t="shared" si="15"/>
        <v>16</v>
      </c>
      <c r="G64" s="15">
        <f t="shared" si="16"/>
        <v>1699</v>
      </c>
      <c r="H64"/>
      <c r="I64" s="25">
        <f t="shared" si="17"/>
        <v>2</v>
      </c>
      <c r="J64" s="25">
        <f t="shared" si="18"/>
        <v>5</v>
      </c>
      <c r="K64" s="25">
        <f t="shared" si="19"/>
        <v>2</v>
      </c>
      <c r="L64" s="25">
        <f t="shared" si="20"/>
        <v>7</v>
      </c>
      <c r="M64" s="61">
        <f t="shared" si="21"/>
        <v>0.25</v>
      </c>
      <c r="N64" s="52">
        <v>91</v>
      </c>
      <c r="O64" s="52">
        <v>152</v>
      </c>
      <c r="P64" s="52">
        <v>95</v>
      </c>
      <c r="Q64" s="52">
        <v>54</v>
      </c>
      <c r="R64" s="52">
        <v>121</v>
      </c>
      <c r="S64" s="52">
        <v>110</v>
      </c>
      <c r="T64" s="52">
        <v>107</v>
      </c>
      <c r="U64" s="52">
        <v>75</v>
      </c>
      <c r="V64" s="52">
        <v>131</v>
      </c>
      <c r="W64" s="52">
        <v>90</v>
      </c>
      <c r="X64" s="52">
        <v>117</v>
      </c>
      <c r="Y64" s="52">
        <v>125</v>
      </c>
      <c r="Z64" s="52">
        <v>78</v>
      </c>
      <c r="AA64" s="52">
        <v>97</v>
      </c>
      <c r="AB64" s="52">
        <v>140</v>
      </c>
      <c r="AC64" s="52">
        <v>116</v>
      </c>
      <c r="AD64" s="52"/>
      <c r="AE64" s="52"/>
      <c r="AF64" s="52"/>
      <c r="AG64" s="52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18"/>
      <c r="BQ64" s="25">
        <v>2</v>
      </c>
      <c r="BR64" s="25">
        <v>1</v>
      </c>
      <c r="BS64" s="25">
        <v>-2</v>
      </c>
      <c r="BT64" s="25">
        <v>-1</v>
      </c>
      <c r="BU64" s="25">
        <v>-2</v>
      </c>
      <c r="BV64" s="25">
        <v>1</v>
      </c>
      <c r="BW64" s="25">
        <v>-2</v>
      </c>
      <c r="BX64" s="25">
        <v>-1</v>
      </c>
      <c r="BY64" s="25">
        <v>-2</v>
      </c>
      <c r="BZ64" s="25">
        <v>-1</v>
      </c>
      <c r="CA64" s="25">
        <v>-1</v>
      </c>
      <c r="CB64" s="25">
        <v>-2</v>
      </c>
      <c r="CC64" s="25">
        <v>-1</v>
      </c>
      <c r="CD64" s="25">
        <v>2</v>
      </c>
      <c r="CE64" s="25">
        <v>-1</v>
      </c>
      <c r="CF64" s="25">
        <v>-1</v>
      </c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18"/>
      <c r="DT64" s="18">
        <v>60</v>
      </c>
      <c r="DU64" s="34">
        <f t="shared" si="25"/>
        <v>60</v>
      </c>
      <c r="DV64" s="34">
        <f t="shared" si="22"/>
        <v>60</v>
      </c>
      <c r="DW64" s="17"/>
      <c r="DX64" s="18">
        <v>1</v>
      </c>
      <c r="DY64" s="18"/>
      <c r="DZ64" s="18"/>
      <c r="EA64" s="17"/>
      <c r="EB64" s="18">
        <v>59</v>
      </c>
      <c r="EC64" s="17"/>
      <c r="ED64" s="18">
        <f t="shared" si="23"/>
        <v>60</v>
      </c>
      <c r="EE64" s="18" t="str">
        <f t="shared" si="24"/>
        <v>(60)</v>
      </c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24" customFormat="1" ht="15.75" customHeight="1">
      <c r="A65" s="30" t="str">
        <f t="shared" si="13"/>
        <v>61(61)</v>
      </c>
      <c r="B65" s="44" t="s">
        <v>86</v>
      </c>
      <c r="C65" s="49" t="s">
        <v>60</v>
      </c>
      <c r="D65" s="41">
        <f t="shared" si="14"/>
        <v>106.05263157894737</v>
      </c>
      <c r="E65"/>
      <c r="F65" s="25">
        <f t="shared" si="15"/>
        <v>19</v>
      </c>
      <c r="G65" s="15">
        <f t="shared" si="16"/>
        <v>2015</v>
      </c>
      <c r="H65"/>
      <c r="I65" s="25">
        <f t="shared" si="17"/>
        <v>3</v>
      </c>
      <c r="J65" s="25">
        <f t="shared" si="18"/>
        <v>4</v>
      </c>
      <c r="K65" s="25">
        <f t="shared" si="19"/>
        <v>7</v>
      </c>
      <c r="L65" s="25">
        <f t="shared" si="20"/>
        <v>5</v>
      </c>
      <c r="M65" s="61">
        <f t="shared" si="21"/>
        <v>0.5263157894736842</v>
      </c>
      <c r="N65" s="52">
        <v>96</v>
      </c>
      <c r="O65" s="52">
        <v>122</v>
      </c>
      <c r="P65" s="52">
        <v>98</v>
      </c>
      <c r="Q65" s="52">
        <v>130</v>
      </c>
      <c r="R65" s="52">
        <v>124</v>
      </c>
      <c r="S65" s="52">
        <v>91</v>
      </c>
      <c r="T65" s="52">
        <v>93</v>
      </c>
      <c r="U65" s="52">
        <v>50</v>
      </c>
      <c r="V65" s="52">
        <v>71</v>
      </c>
      <c r="W65" s="52">
        <v>64</v>
      </c>
      <c r="X65" s="52">
        <v>100</v>
      </c>
      <c r="Y65" s="52">
        <v>107</v>
      </c>
      <c r="Z65" s="52">
        <v>142</v>
      </c>
      <c r="AA65" s="52">
        <v>105</v>
      </c>
      <c r="AB65" s="52">
        <v>188</v>
      </c>
      <c r="AC65" s="52">
        <v>97</v>
      </c>
      <c r="AD65" s="52">
        <v>91</v>
      </c>
      <c r="AE65" s="52">
        <v>137</v>
      </c>
      <c r="AF65" s="52">
        <v>109</v>
      </c>
      <c r="AG65" s="52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18"/>
      <c r="BQ65" s="25">
        <v>-2</v>
      </c>
      <c r="BR65" s="25">
        <v>1</v>
      </c>
      <c r="BS65" s="25">
        <v>-1</v>
      </c>
      <c r="BT65" s="25">
        <v>2</v>
      </c>
      <c r="BU65" s="25">
        <v>-1</v>
      </c>
      <c r="BV65" s="25">
        <v>1</v>
      </c>
      <c r="BW65" s="25">
        <v>-2</v>
      </c>
      <c r="BX65" s="25">
        <v>-1</v>
      </c>
      <c r="BY65" s="25">
        <v>-1</v>
      </c>
      <c r="BZ65" s="25">
        <v>-2</v>
      </c>
      <c r="CA65" s="25">
        <v>-1</v>
      </c>
      <c r="CB65" s="25">
        <v>-2</v>
      </c>
      <c r="CC65" s="25">
        <v>1</v>
      </c>
      <c r="CD65" s="25">
        <v>1</v>
      </c>
      <c r="CE65" s="25">
        <v>2</v>
      </c>
      <c r="CF65" s="25">
        <v>1</v>
      </c>
      <c r="CG65" s="25">
        <v>2</v>
      </c>
      <c r="CH65" s="25">
        <v>1</v>
      </c>
      <c r="CI65" s="25">
        <v>1</v>
      </c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18"/>
      <c r="DT65" s="18">
        <v>61</v>
      </c>
      <c r="DU65" s="34">
        <f t="shared" si="25"/>
        <v>61</v>
      </c>
      <c r="DV65" s="34">
        <f t="shared" si="22"/>
        <v>61</v>
      </c>
      <c r="DW65" s="17"/>
      <c r="DX65" s="18">
        <v>1</v>
      </c>
      <c r="DY65" s="18"/>
      <c r="DZ65" s="18"/>
      <c r="EA65" s="17"/>
      <c r="EB65" s="18">
        <v>60</v>
      </c>
      <c r="EC65" s="17"/>
      <c r="ED65" s="18">
        <f t="shared" si="23"/>
        <v>61</v>
      </c>
      <c r="EE65" s="18" t="str">
        <f t="shared" si="24"/>
        <v>(61)</v>
      </c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s="24" customFormat="1" ht="15.75" customHeight="1">
      <c r="A66" s="30" t="str">
        <f t="shared" si="13"/>
        <v>62(62)</v>
      </c>
      <c r="B66" s="44" t="s">
        <v>192</v>
      </c>
      <c r="C66" s="49" t="s">
        <v>60</v>
      </c>
      <c r="D66" s="41">
        <f t="shared" si="14"/>
        <v>104.88235294117646</v>
      </c>
      <c r="E66"/>
      <c r="F66" s="25">
        <f t="shared" si="15"/>
        <v>17</v>
      </c>
      <c r="G66" s="15">
        <f t="shared" si="16"/>
        <v>1783</v>
      </c>
      <c r="H66"/>
      <c r="I66" s="25">
        <f t="shared" si="17"/>
        <v>1</v>
      </c>
      <c r="J66" s="25">
        <f t="shared" si="18"/>
        <v>5</v>
      </c>
      <c r="K66" s="25">
        <f t="shared" si="19"/>
        <v>6</v>
      </c>
      <c r="L66" s="25">
        <f t="shared" si="20"/>
        <v>5</v>
      </c>
      <c r="M66" s="61">
        <f t="shared" si="21"/>
        <v>0.4117647058823529</v>
      </c>
      <c r="N66" s="52">
        <v>136</v>
      </c>
      <c r="O66" s="52">
        <v>89</v>
      </c>
      <c r="P66" s="52">
        <v>141</v>
      </c>
      <c r="Q66" s="52">
        <v>95</v>
      </c>
      <c r="R66" s="52">
        <v>119</v>
      </c>
      <c r="S66" s="52">
        <v>96</v>
      </c>
      <c r="T66" s="52">
        <v>131</v>
      </c>
      <c r="U66" s="52">
        <v>106</v>
      </c>
      <c r="V66" s="52">
        <v>86</v>
      </c>
      <c r="W66" s="52">
        <v>101</v>
      </c>
      <c r="X66" s="52">
        <v>174</v>
      </c>
      <c r="Y66" s="52">
        <v>46</v>
      </c>
      <c r="Z66" s="52">
        <v>65</v>
      </c>
      <c r="AA66" s="52">
        <v>72</v>
      </c>
      <c r="AB66" s="52">
        <v>101</v>
      </c>
      <c r="AC66" s="52">
        <v>91</v>
      </c>
      <c r="AD66" s="52">
        <v>134</v>
      </c>
      <c r="AE66" s="52"/>
      <c r="AF66" s="52"/>
      <c r="AG66" s="52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18"/>
      <c r="BQ66" s="25">
        <v>2</v>
      </c>
      <c r="BR66" s="25">
        <v>-1</v>
      </c>
      <c r="BS66" s="25">
        <v>1</v>
      </c>
      <c r="BT66" s="25">
        <v>-2</v>
      </c>
      <c r="BU66" s="25">
        <v>-1</v>
      </c>
      <c r="BV66" s="25">
        <v>-1</v>
      </c>
      <c r="BW66" s="25">
        <v>-2</v>
      </c>
      <c r="BX66" s="25">
        <v>-1</v>
      </c>
      <c r="BY66" s="25">
        <v>-1</v>
      </c>
      <c r="BZ66" s="25">
        <v>-2</v>
      </c>
      <c r="CA66" s="25">
        <v>1</v>
      </c>
      <c r="CB66" s="25">
        <v>-2</v>
      </c>
      <c r="CC66" s="25">
        <v>1</v>
      </c>
      <c r="CD66" s="25">
        <v>1</v>
      </c>
      <c r="CE66" s="25">
        <v>-2</v>
      </c>
      <c r="CF66" s="25">
        <v>1</v>
      </c>
      <c r="CG66" s="25">
        <v>1</v>
      </c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18"/>
      <c r="DT66" s="18">
        <v>62</v>
      </c>
      <c r="DU66" s="34">
        <f t="shared" si="25"/>
        <v>62</v>
      </c>
      <c r="DV66" s="34">
        <f t="shared" si="22"/>
        <v>62</v>
      </c>
      <c r="DW66" s="17"/>
      <c r="DX66" s="18">
        <v>1</v>
      </c>
      <c r="DY66" s="18"/>
      <c r="DZ66" s="18"/>
      <c r="EA66" s="17"/>
      <c r="EB66" s="18">
        <v>61</v>
      </c>
      <c r="EC66" s="17"/>
      <c r="ED66" s="18">
        <f t="shared" si="23"/>
        <v>62</v>
      </c>
      <c r="EE66" s="18" t="str">
        <f t="shared" si="24"/>
        <v>(62)</v>
      </c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s="24" customFormat="1" ht="15.75" customHeight="1">
      <c r="A67" s="30" t="str">
        <f t="shared" si="13"/>
        <v>63(63)</v>
      </c>
      <c r="B67" s="44" t="s">
        <v>88</v>
      </c>
      <c r="C67" s="49" t="s">
        <v>41</v>
      </c>
      <c r="D67" s="41">
        <f t="shared" si="14"/>
        <v>104.3076923076923</v>
      </c>
      <c r="E67"/>
      <c r="F67" s="25">
        <f t="shared" si="15"/>
        <v>13</v>
      </c>
      <c r="G67" s="15">
        <f t="shared" si="16"/>
        <v>1356</v>
      </c>
      <c r="H67"/>
      <c r="I67" s="25">
        <f t="shared" si="17"/>
        <v>2</v>
      </c>
      <c r="J67" s="25">
        <f t="shared" si="18"/>
        <v>3</v>
      </c>
      <c r="K67" s="25">
        <f t="shared" si="19"/>
        <v>3</v>
      </c>
      <c r="L67" s="25">
        <f t="shared" si="20"/>
        <v>5</v>
      </c>
      <c r="M67" s="61">
        <f t="shared" si="21"/>
        <v>0.38461538461538464</v>
      </c>
      <c r="N67" s="52">
        <v>78</v>
      </c>
      <c r="O67" s="52">
        <v>97</v>
      </c>
      <c r="P67" s="52">
        <v>133</v>
      </c>
      <c r="Q67" s="52">
        <v>117</v>
      </c>
      <c r="R67" s="52">
        <v>138</v>
      </c>
      <c r="S67" s="52">
        <v>107</v>
      </c>
      <c r="T67" s="52">
        <v>112</v>
      </c>
      <c r="U67" s="52">
        <v>157</v>
      </c>
      <c r="V67" s="52">
        <v>84</v>
      </c>
      <c r="W67" s="52">
        <v>93</v>
      </c>
      <c r="X67" s="52">
        <v>91</v>
      </c>
      <c r="Y67" s="52">
        <v>62</v>
      </c>
      <c r="Z67" s="52">
        <v>87</v>
      </c>
      <c r="AA67" s="52"/>
      <c r="AB67" s="52"/>
      <c r="AC67" s="52"/>
      <c r="AD67" s="52"/>
      <c r="AE67" s="52"/>
      <c r="AF67" s="52"/>
      <c r="AG67" s="52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18"/>
      <c r="BQ67" s="25">
        <v>-2</v>
      </c>
      <c r="BR67" s="25">
        <v>-1</v>
      </c>
      <c r="BS67" s="25">
        <v>-1</v>
      </c>
      <c r="BT67" s="25">
        <v>2</v>
      </c>
      <c r="BU67" s="25">
        <v>1</v>
      </c>
      <c r="BV67" s="25">
        <v>2</v>
      </c>
      <c r="BW67" s="25">
        <v>-1</v>
      </c>
      <c r="BX67" s="25">
        <v>1</v>
      </c>
      <c r="BY67" s="25">
        <v>-2</v>
      </c>
      <c r="BZ67" s="25">
        <v>1</v>
      </c>
      <c r="CA67" s="25">
        <v>-2</v>
      </c>
      <c r="CB67" s="25">
        <v>-1</v>
      </c>
      <c r="CC67" s="25">
        <v>-1</v>
      </c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18"/>
      <c r="DT67" s="18">
        <v>63</v>
      </c>
      <c r="DU67" s="34">
        <f t="shared" si="25"/>
        <v>63</v>
      </c>
      <c r="DV67" s="34">
        <f t="shared" si="22"/>
        <v>63</v>
      </c>
      <c r="DW67" s="17"/>
      <c r="DX67" s="18">
        <v>1</v>
      </c>
      <c r="DY67" s="18"/>
      <c r="DZ67" s="18"/>
      <c r="EA67" s="17"/>
      <c r="EB67" s="18">
        <v>62</v>
      </c>
      <c r="EC67" s="17"/>
      <c r="ED67" s="18">
        <f t="shared" si="23"/>
        <v>63</v>
      </c>
      <c r="EE67" s="18" t="str">
        <f t="shared" si="24"/>
        <v>(63)</v>
      </c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s="24" customFormat="1" ht="15.75" customHeight="1">
      <c r="A68" s="30" t="str">
        <f t="shared" si="13"/>
        <v>64(64)</v>
      </c>
      <c r="B68" s="44" t="s">
        <v>189</v>
      </c>
      <c r="C68" s="49" t="s">
        <v>50</v>
      </c>
      <c r="D68" s="41">
        <f t="shared" si="14"/>
        <v>102.53333333333333</v>
      </c>
      <c r="E68"/>
      <c r="F68" s="25">
        <f t="shared" si="15"/>
        <v>15</v>
      </c>
      <c r="G68" s="15">
        <f t="shared" si="16"/>
        <v>1538</v>
      </c>
      <c r="H68"/>
      <c r="I68" s="25">
        <f t="shared" si="17"/>
        <v>5</v>
      </c>
      <c r="J68" s="25">
        <f t="shared" si="18"/>
        <v>1</v>
      </c>
      <c r="K68" s="25">
        <f t="shared" si="19"/>
        <v>6</v>
      </c>
      <c r="L68" s="25">
        <f t="shared" si="20"/>
        <v>3</v>
      </c>
      <c r="M68" s="61">
        <f t="shared" si="21"/>
        <v>0.7333333333333333</v>
      </c>
      <c r="N68" s="52">
        <v>102</v>
      </c>
      <c r="O68" s="52">
        <v>84</v>
      </c>
      <c r="P68" s="52">
        <v>99</v>
      </c>
      <c r="Q68" s="52">
        <v>84</v>
      </c>
      <c r="R68" s="52">
        <v>131</v>
      </c>
      <c r="S68" s="52">
        <v>147</v>
      </c>
      <c r="T68" s="52">
        <v>78</v>
      </c>
      <c r="U68" s="52">
        <v>132</v>
      </c>
      <c r="V68" s="52">
        <v>122</v>
      </c>
      <c r="W68" s="52">
        <v>108</v>
      </c>
      <c r="X68" s="52">
        <v>64</v>
      </c>
      <c r="Y68" s="52">
        <v>58</v>
      </c>
      <c r="Z68" s="52">
        <v>115</v>
      </c>
      <c r="AA68" s="52">
        <v>127</v>
      </c>
      <c r="AB68" s="52">
        <v>87</v>
      </c>
      <c r="AC68" s="52"/>
      <c r="AD68" s="52"/>
      <c r="AE68" s="52"/>
      <c r="AF68" s="52"/>
      <c r="AG68" s="52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18"/>
      <c r="BQ68" s="25">
        <v>2</v>
      </c>
      <c r="BR68" s="25">
        <v>1</v>
      </c>
      <c r="BS68" s="25">
        <v>1</v>
      </c>
      <c r="BT68" s="25">
        <v>2</v>
      </c>
      <c r="BU68" s="25">
        <v>1</v>
      </c>
      <c r="BV68" s="25">
        <v>2</v>
      </c>
      <c r="BW68" s="25">
        <v>-1</v>
      </c>
      <c r="BX68" s="25">
        <v>1</v>
      </c>
      <c r="BY68" s="25">
        <v>2</v>
      </c>
      <c r="BZ68" s="25">
        <v>-1</v>
      </c>
      <c r="CA68" s="25">
        <v>-2</v>
      </c>
      <c r="CB68" s="25">
        <v>-1</v>
      </c>
      <c r="CC68" s="25">
        <v>2</v>
      </c>
      <c r="CD68" s="25">
        <v>1</v>
      </c>
      <c r="CE68" s="25">
        <v>1</v>
      </c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18"/>
      <c r="DT68" s="18">
        <v>64</v>
      </c>
      <c r="DU68" s="34">
        <f t="shared" si="25"/>
        <v>64</v>
      </c>
      <c r="DV68" s="34">
        <f t="shared" si="22"/>
        <v>64</v>
      </c>
      <c r="DW68" s="17"/>
      <c r="DX68" s="18">
        <v>1</v>
      </c>
      <c r="DY68" s="18"/>
      <c r="DZ68" s="18"/>
      <c r="EA68" s="17"/>
      <c r="EB68" s="18">
        <v>64</v>
      </c>
      <c r="EC68" s="17"/>
      <c r="ED68" s="18">
        <f t="shared" si="23"/>
        <v>64</v>
      </c>
      <c r="EE68" s="18" t="str">
        <f t="shared" si="24"/>
        <v>(64)</v>
      </c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s="24" customFormat="1" ht="15.75" customHeight="1">
      <c r="A69" s="30" t="str">
        <f aca="true" t="shared" si="26" ref="A69:A120">DU69&amp;EE69</f>
        <v>65(65)</v>
      </c>
      <c r="B69" s="44" t="s">
        <v>193</v>
      </c>
      <c r="C69" s="49" t="s">
        <v>60</v>
      </c>
      <c r="D69" s="41">
        <f aca="true" t="shared" si="27" ref="D69:D100">IF(F69&gt;0.5,(G69/F69),0)</f>
        <v>102.42857142857143</v>
      </c>
      <c r="E69"/>
      <c r="F69" s="25">
        <f aca="true" t="shared" si="28" ref="F69:F100">COUNT(N69:BO69)</f>
        <v>7</v>
      </c>
      <c r="G69" s="15">
        <f aca="true" t="shared" si="29" ref="G69:G100">SUM(N69:BO69)</f>
        <v>717</v>
      </c>
      <c r="H69"/>
      <c r="I69" s="25">
        <f aca="true" t="shared" si="30" ref="I69:I100">COUNTIF(BQ69:DR69,2)</f>
        <v>1</v>
      </c>
      <c r="J69" s="25">
        <f aca="true" t="shared" si="31" ref="J69:J100">COUNTIF(BQ69:DR69,-2)</f>
        <v>2</v>
      </c>
      <c r="K69" s="25">
        <f aca="true" t="shared" si="32" ref="K69:K100">COUNTIF(BQ69:DR69,1)</f>
        <v>3</v>
      </c>
      <c r="L69" s="25">
        <f aca="true" t="shared" si="33" ref="L69:L100">COUNTIF(BQ69:DR69,-1)</f>
        <v>1</v>
      </c>
      <c r="M69" s="61">
        <f aca="true" t="shared" si="34" ref="M69:M100">IF(F69&gt;0,(I69+K69)/(F69),0)</f>
        <v>0.5714285714285714</v>
      </c>
      <c r="N69" s="52">
        <v>129</v>
      </c>
      <c r="O69" s="52">
        <v>134</v>
      </c>
      <c r="P69" s="52">
        <v>128</v>
      </c>
      <c r="Q69" s="52">
        <v>81</v>
      </c>
      <c r="R69" s="52">
        <v>77</v>
      </c>
      <c r="S69" s="52">
        <v>85</v>
      </c>
      <c r="T69" s="52">
        <v>83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18"/>
      <c r="BQ69" s="52">
        <v>-2</v>
      </c>
      <c r="BR69" s="52">
        <v>1</v>
      </c>
      <c r="BS69" s="25">
        <v>2</v>
      </c>
      <c r="BT69" s="25">
        <v>1</v>
      </c>
      <c r="BU69" s="25">
        <v>-2</v>
      </c>
      <c r="BV69" s="25">
        <v>1</v>
      </c>
      <c r="BW69" s="25">
        <v>-1</v>
      </c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18"/>
      <c r="DT69" s="18">
        <v>65</v>
      </c>
      <c r="DU69" s="34">
        <f t="shared" si="25"/>
        <v>65</v>
      </c>
      <c r="DV69" s="34">
        <f aca="true" t="shared" si="35" ref="DV69:DV100">IF(DX69=1,ROW($A65:$IV65),"-")</f>
        <v>65</v>
      </c>
      <c r="DW69" s="17"/>
      <c r="DX69" s="18">
        <v>1</v>
      </c>
      <c r="DY69" s="18"/>
      <c r="DZ69" s="18"/>
      <c r="EA69" s="17"/>
      <c r="EB69" s="18">
        <v>65</v>
      </c>
      <c r="EC69" s="17"/>
      <c r="ED69" s="18">
        <f aca="true" t="shared" si="36" ref="ED69:ED100">IF(DX69=1,DU69,IF(DX69="",DU69,""))</f>
        <v>65</v>
      </c>
      <c r="EE69" s="18" t="str">
        <f aca="true" t="shared" si="37" ref="EE69:EE100">IF(DX69=1,"("&amp;DT69&amp;")","("&amp;DV69&amp;")")</f>
        <v>(65)</v>
      </c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s="24" customFormat="1" ht="15.75" customHeight="1">
      <c r="A70" s="30" t="str">
        <f t="shared" si="26"/>
        <v>66(66)</v>
      </c>
      <c r="B70" s="44" t="s">
        <v>123</v>
      </c>
      <c r="C70" s="49" t="s">
        <v>99</v>
      </c>
      <c r="D70" s="41">
        <f t="shared" si="27"/>
        <v>102.32</v>
      </c>
      <c r="E70"/>
      <c r="F70" s="25">
        <f t="shared" si="28"/>
        <v>25</v>
      </c>
      <c r="G70" s="15">
        <f t="shared" si="29"/>
        <v>2558</v>
      </c>
      <c r="H70"/>
      <c r="I70" s="25">
        <f t="shared" si="30"/>
        <v>6</v>
      </c>
      <c r="J70" s="25">
        <f t="shared" si="31"/>
        <v>3</v>
      </c>
      <c r="K70" s="25">
        <f t="shared" si="32"/>
        <v>11</v>
      </c>
      <c r="L70" s="25">
        <f t="shared" si="33"/>
        <v>5</v>
      </c>
      <c r="M70" s="61">
        <f t="shared" si="34"/>
        <v>0.68</v>
      </c>
      <c r="N70" s="52">
        <v>100</v>
      </c>
      <c r="O70" s="52">
        <v>67</v>
      </c>
      <c r="P70" s="52">
        <v>74</v>
      </c>
      <c r="Q70" s="52">
        <v>89</v>
      </c>
      <c r="R70" s="52">
        <v>120</v>
      </c>
      <c r="S70" s="52">
        <v>77</v>
      </c>
      <c r="T70" s="52">
        <v>160</v>
      </c>
      <c r="U70" s="52">
        <v>74</v>
      </c>
      <c r="V70" s="52">
        <v>147</v>
      </c>
      <c r="W70" s="52">
        <v>115</v>
      </c>
      <c r="X70" s="52">
        <v>74</v>
      </c>
      <c r="Y70" s="52">
        <v>122</v>
      </c>
      <c r="Z70" s="52">
        <v>159</v>
      </c>
      <c r="AA70" s="52">
        <v>139</v>
      </c>
      <c r="AB70" s="52">
        <v>117</v>
      </c>
      <c r="AC70" s="52">
        <v>101</v>
      </c>
      <c r="AD70" s="52">
        <v>131</v>
      </c>
      <c r="AE70" s="52">
        <v>135</v>
      </c>
      <c r="AF70" s="52">
        <v>83</v>
      </c>
      <c r="AG70" s="52">
        <v>84</v>
      </c>
      <c r="AH70" s="25">
        <v>57</v>
      </c>
      <c r="AI70" s="25">
        <v>61</v>
      </c>
      <c r="AJ70" s="25">
        <v>90</v>
      </c>
      <c r="AK70" s="25">
        <v>75</v>
      </c>
      <c r="AL70" s="25">
        <v>107</v>
      </c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18"/>
      <c r="BQ70" s="25">
        <v>2</v>
      </c>
      <c r="BR70" s="25">
        <v>1</v>
      </c>
      <c r="BS70" s="25">
        <v>1</v>
      </c>
      <c r="BT70" s="25">
        <v>-2</v>
      </c>
      <c r="BU70" s="25">
        <v>1</v>
      </c>
      <c r="BV70" s="25">
        <v>-1</v>
      </c>
      <c r="BW70" s="25">
        <v>2</v>
      </c>
      <c r="BX70" s="25">
        <v>-1</v>
      </c>
      <c r="BY70" s="25">
        <v>1</v>
      </c>
      <c r="BZ70" s="25">
        <v>2</v>
      </c>
      <c r="CA70" s="25">
        <v>1</v>
      </c>
      <c r="CB70" s="25">
        <v>-2</v>
      </c>
      <c r="CC70" s="25">
        <v>1</v>
      </c>
      <c r="CD70" s="25">
        <v>-1</v>
      </c>
      <c r="CE70" s="25">
        <v>-2</v>
      </c>
      <c r="CF70" s="25">
        <v>-1</v>
      </c>
      <c r="CG70" s="25">
        <v>2</v>
      </c>
      <c r="CH70" s="25">
        <v>1</v>
      </c>
      <c r="CI70" s="25">
        <v>1</v>
      </c>
      <c r="CJ70" s="25">
        <v>2</v>
      </c>
      <c r="CK70" s="25">
        <v>1</v>
      </c>
      <c r="CL70" s="25">
        <v>-1</v>
      </c>
      <c r="CM70" s="25">
        <v>2</v>
      </c>
      <c r="CN70" s="25">
        <v>1</v>
      </c>
      <c r="CO70" s="25">
        <v>1</v>
      </c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18"/>
      <c r="DT70" s="18">
        <v>66</v>
      </c>
      <c r="DU70" s="34">
        <f t="shared" si="25"/>
        <v>66</v>
      </c>
      <c r="DV70" s="34">
        <f t="shared" si="35"/>
        <v>66</v>
      </c>
      <c r="DW70" s="17"/>
      <c r="DX70" s="18">
        <v>1</v>
      </c>
      <c r="DY70" s="18"/>
      <c r="DZ70" s="18"/>
      <c r="EA70" s="17"/>
      <c r="EB70" s="18">
        <v>66</v>
      </c>
      <c r="EC70" s="17"/>
      <c r="ED70" s="18">
        <f t="shared" si="36"/>
        <v>66</v>
      </c>
      <c r="EE70" s="18" t="str">
        <f t="shared" si="37"/>
        <v>(66)</v>
      </c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s="24" customFormat="1" ht="15.75" customHeight="1">
      <c r="A71" s="30" t="str">
        <f t="shared" si="26"/>
        <v>67(67)</v>
      </c>
      <c r="B71" s="44" t="s">
        <v>229</v>
      </c>
      <c r="C71" s="49" t="s">
        <v>199</v>
      </c>
      <c r="D71" s="41">
        <f t="shared" si="27"/>
        <v>102</v>
      </c>
      <c r="E71"/>
      <c r="F71" s="25">
        <f t="shared" si="28"/>
        <v>3</v>
      </c>
      <c r="G71" s="15">
        <f t="shared" si="29"/>
        <v>306</v>
      </c>
      <c r="H71"/>
      <c r="I71" s="25">
        <f t="shared" si="30"/>
        <v>1</v>
      </c>
      <c r="J71" s="25">
        <f t="shared" si="31"/>
        <v>0</v>
      </c>
      <c r="K71" s="25">
        <f t="shared" si="32"/>
        <v>1</v>
      </c>
      <c r="L71" s="25">
        <f t="shared" si="33"/>
        <v>1</v>
      </c>
      <c r="M71" s="61">
        <f t="shared" si="34"/>
        <v>0.6666666666666666</v>
      </c>
      <c r="N71" s="52">
        <v>143</v>
      </c>
      <c r="O71" s="52">
        <v>80</v>
      </c>
      <c r="P71" s="52">
        <v>83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18"/>
      <c r="BQ71" s="25">
        <v>2</v>
      </c>
      <c r="BR71" s="25">
        <v>1</v>
      </c>
      <c r="BS71" s="25">
        <v>-1</v>
      </c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18"/>
      <c r="DT71" s="18">
        <v>67</v>
      </c>
      <c r="DU71" s="34">
        <f t="shared" si="25"/>
        <v>67</v>
      </c>
      <c r="DV71" s="34">
        <f t="shared" si="35"/>
        <v>67</v>
      </c>
      <c r="DW71" s="17"/>
      <c r="DX71" s="18">
        <v>1</v>
      </c>
      <c r="DY71" s="18"/>
      <c r="DZ71" s="18"/>
      <c r="EA71" s="17"/>
      <c r="EB71" s="18">
        <v>67</v>
      </c>
      <c r="EC71" s="17"/>
      <c r="ED71" s="18">
        <f t="shared" si="36"/>
        <v>67</v>
      </c>
      <c r="EE71" s="18" t="str">
        <f t="shared" si="37"/>
        <v>(67)</v>
      </c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s="24" customFormat="1" ht="15.75" customHeight="1">
      <c r="A72" s="30" t="str">
        <f t="shared" si="26"/>
        <v>68(68)</v>
      </c>
      <c r="B72" s="44" t="s">
        <v>71</v>
      </c>
      <c r="C72" s="49" t="s">
        <v>68</v>
      </c>
      <c r="D72" s="41">
        <f t="shared" si="27"/>
        <v>101.71428571428571</v>
      </c>
      <c r="E72"/>
      <c r="F72" s="25">
        <f t="shared" si="28"/>
        <v>14</v>
      </c>
      <c r="G72" s="15">
        <f t="shared" si="29"/>
        <v>1424</v>
      </c>
      <c r="H72"/>
      <c r="I72" s="25">
        <f t="shared" si="30"/>
        <v>1</v>
      </c>
      <c r="J72" s="25">
        <f t="shared" si="31"/>
        <v>4</v>
      </c>
      <c r="K72" s="25">
        <f t="shared" si="32"/>
        <v>2</v>
      </c>
      <c r="L72" s="25">
        <f t="shared" si="33"/>
        <v>7</v>
      </c>
      <c r="M72" s="61">
        <f t="shared" si="34"/>
        <v>0.21428571428571427</v>
      </c>
      <c r="N72" s="52">
        <v>89</v>
      </c>
      <c r="O72" s="52">
        <v>101</v>
      </c>
      <c r="P72" s="52">
        <v>97</v>
      </c>
      <c r="Q72" s="52">
        <v>59</v>
      </c>
      <c r="R72" s="52">
        <v>87</v>
      </c>
      <c r="S72" s="52">
        <v>112</v>
      </c>
      <c r="T72" s="52">
        <v>88</v>
      </c>
      <c r="U72" s="52">
        <v>74</v>
      </c>
      <c r="V72" s="52">
        <v>87</v>
      </c>
      <c r="W72" s="52">
        <v>110</v>
      </c>
      <c r="X72" s="52">
        <v>156</v>
      </c>
      <c r="Y72" s="52">
        <v>108</v>
      </c>
      <c r="Z72" s="52">
        <v>143</v>
      </c>
      <c r="AA72" s="52">
        <v>113</v>
      </c>
      <c r="AB72" s="52"/>
      <c r="AC72" s="52"/>
      <c r="AD72" s="52"/>
      <c r="AE72" s="52"/>
      <c r="AF72" s="52"/>
      <c r="AG72" s="52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18"/>
      <c r="BQ72" s="25">
        <v>-2</v>
      </c>
      <c r="BR72" s="25">
        <v>-1</v>
      </c>
      <c r="BS72" s="25">
        <v>-1</v>
      </c>
      <c r="BT72" s="25">
        <v>-2</v>
      </c>
      <c r="BU72" s="25">
        <v>-1</v>
      </c>
      <c r="BV72" s="25">
        <v>-1</v>
      </c>
      <c r="BW72" s="25">
        <v>-2</v>
      </c>
      <c r="BX72" s="25">
        <v>-1</v>
      </c>
      <c r="BY72" s="25">
        <v>-1</v>
      </c>
      <c r="BZ72" s="25">
        <v>-2</v>
      </c>
      <c r="CA72" s="25">
        <v>-1</v>
      </c>
      <c r="CB72" s="25">
        <v>2</v>
      </c>
      <c r="CC72" s="25">
        <v>1</v>
      </c>
      <c r="CD72" s="25">
        <v>1</v>
      </c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18"/>
      <c r="DT72" s="18">
        <v>68</v>
      </c>
      <c r="DU72" s="34">
        <f t="shared" si="25"/>
        <v>68</v>
      </c>
      <c r="DV72" s="34">
        <f t="shared" si="35"/>
        <v>68</v>
      </c>
      <c r="DW72" s="17"/>
      <c r="DX72" s="18">
        <v>1</v>
      </c>
      <c r="DY72" s="18"/>
      <c r="DZ72" s="18"/>
      <c r="EA72" s="17"/>
      <c r="EB72" s="18">
        <v>68</v>
      </c>
      <c r="EC72" s="17"/>
      <c r="ED72" s="18">
        <f t="shared" si="36"/>
        <v>68</v>
      </c>
      <c r="EE72" s="18" t="str">
        <f t="shared" si="37"/>
        <v>(68)</v>
      </c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24" customFormat="1" ht="15.75" customHeight="1">
      <c r="A73" s="30" t="str">
        <f t="shared" si="26"/>
        <v>69(69)</v>
      </c>
      <c r="B73" s="44" t="s">
        <v>84</v>
      </c>
      <c r="C73" s="49" t="s">
        <v>41</v>
      </c>
      <c r="D73" s="41">
        <f t="shared" si="27"/>
        <v>100.47826086956522</v>
      </c>
      <c r="E73"/>
      <c r="F73" s="25">
        <f t="shared" si="28"/>
        <v>23</v>
      </c>
      <c r="G73" s="15">
        <f t="shared" si="29"/>
        <v>2311</v>
      </c>
      <c r="H73"/>
      <c r="I73" s="25">
        <f t="shared" si="30"/>
        <v>4</v>
      </c>
      <c r="J73" s="25">
        <f t="shared" si="31"/>
        <v>4</v>
      </c>
      <c r="K73" s="25">
        <f t="shared" si="32"/>
        <v>9</v>
      </c>
      <c r="L73" s="25">
        <f t="shared" si="33"/>
        <v>6</v>
      </c>
      <c r="M73" s="61">
        <f t="shared" si="34"/>
        <v>0.5652173913043478</v>
      </c>
      <c r="N73" s="52">
        <v>98</v>
      </c>
      <c r="O73" s="52">
        <v>195</v>
      </c>
      <c r="P73" s="52">
        <v>133</v>
      </c>
      <c r="Q73" s="52">
        <v>94</v>
      </c>
      <c r="R73" s="52">
        <v>107</v>
      </c>
      <c r="S73" s="52">
        <v>73</v>
      </c>
      <c r="T73" s="52">
        <v>72</v>
      </c>
      <c r="U73" s="52">
        <v>78</v>
      </c>
      <c r="V73" s="52">
        <v>115</v>
      </c>
      <c r="W73" s="52">
        <v>56</v>
      </c>
      <c r="X73" s="52">
        <v>101</v>
      </c>
      <c r="Y73" s="52">
        <v>76</v>
      </c>
      <c r="Z73" s="52">
        <v>78</v>
      </c>
      <c r="AA73" s="52">
        <v>130</v>
      </c>
      <c r="AB73" s="52">
        <v>139</v>
      </c>
      <c r="AC73" s="52">
        <v>99</v>
      </c>
      <c r="AD73" s="52">
        <v>71</v>
      </c>
      <c r="AE73" s="52">
        <v>91</v>
      </c>
      <c r="AF73" s="52">
        <v>110</v>
      </c>
      <c r="AG73" s="52">
        <v>76</v>
      </c>
      <c r="AH73" s="25">
        <v>132</v>
      </c>
      <c r="AI73" s="25">
        <v>114</v>
      </c>
      <c r="AJ73" s="25">
        <v>73</v>
      </c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18"/>
      <c r="BQ73" s="25">
        <v>2</v>
      </c>
      <c r="BR73" s="25">
        <v>1</v>
      </c>
      <c r="BS73" s="52">
        <v>1</v>
      </c>
      <c r="BT73" s="52">
        <v>2</v>
      </c>
      <c r="BU73" s="52">
        <v>1</v>
      </c>
      <c r="BV73" s="52">
        <v>1</v>
      </c>
      <c r="BW73" s="52">
        <v>-2</v>
      </c>
      <c r="BX73" s="52">
        <v>-1</v>
      </c>
      <c r="BY73" s="52">
        <v>2</v>
      </c>
      <c r="BZ73" s="52">
        <v>-1</v>
      </c>
      <c r="CA73" s="52">
        <v>1</v>
      </c>
      <c r="CB73" s="25">
        <v>2</v>
      </c>
      <c r="CC73" s="25">
        <v>-1</v>
      </c>
      <c r="CD73" s="25">
        <v>1</v>
      </c>
      <c r="CE73" s="25">
        <v>-2</v>
      </c>
      <c r="CF73" s="25">
        <v>1</v>
      </c>
      <c r="CG73" s="25">
        <v>-1</v>
      </c>
      <c r="CH73" s="25">
        <v>-2</v>
      </c>
      <c r="CI73" s="25">
        <v>1</v>
      </c>
      <c r="CJ73" s="25">
        <v>-1</v>
      </c>
      <c r="CK73" s="25">
        <v>-2</v>
      </c>
      <c r="CL73" s="25">
        <v>1</v>
      </c>
      <c r="CM73" s="25">
        <v>-1</v>
      </c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18"/>
      <c r="DT73" s="18">
        <v>69</v>
      </c>
      <c r="DU73" s="34">
        <f t="shared" si="25"/>
        <v>69</v>
      </c>
      <c r="DV73" s="34">
        <f t="shared" si="35"/>
        <v>69</v>
      </c>
      <c r="DW73" s="17"/>
      <c r="DX73" s="18">
        <v>1</v>
      </c>
      <c r="DY73" s="18"/>
      <c r="DZ73" s="18"/>
      <c r="EA73" s="17"/>
      <c r="EB73" s="18">
        <v>69</v>
      </c>
      <c r="EC73" s="17"/>
      <c r="ED73" s="18">
        <f t="shared" si="36"/>
        <v>69</v>
      </c>
      <c r="EE73" s="18" t="str">
        <f t="shared" si="37"/>
        <v>(69)</v>
      </c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24" customFormat="1" ht="15.75" customHeight="1">
      <c r="A74" s="30" t="str">
        <f t="shared" si="26"/>
        <v>70(70)</v>
      </c>
      <c r="B74" s="44" t="s">
        <v>100</v>
      </c>
      <c r="C74" s="49" t="s">
        <v>60</v>
      </c>
      <c r="D74" s="41">
        <f t="shared" si="27"/>
        <v>99.45454545454545</v>
      </c>
      <c r="E74"/>
      <c r="F74" s="25">
        <f t="shared" si="28"/>
        <v>11</v>
      </c>
      <c r="G74" s="15">
        <f t="shared" si="29"/>
        <v>1094</v>
      </c>
      <c r="H74"/>
      <c r="I74" s="25">
        <f t="shared" si="30"/>
        <v>2</v>
      </c>
      <c r="J74" s="25">
        <f t="shared" si="31"/>
        <v>2</v>
      </c>
      <c r="K74" s="25">
        <f t="shared" si="32"/>
        <v>4</v>
      </c>
      <c r="L74" s="25">
        <f t="shared" si="33"/>
        <v>3</v>
      </c>
      <c r="M74" s="61">
        <f t="shared" si="34"/>
        <v>0.5454545454545454</v>
      </c>
      <c r="N74" s="52">
        <v>91</v>
      </c>
      <c r="O74" s="52">
        <v>108</v>
      </c>
      <c r="P74" s="52">
        <v>145</v>
      </c>
      <c r="Q74" s="52">
        <v>99</v>
      </c>
      <c r="R74" s="52">
        <v>129</v>
      </c>
      <c r="S74" s="52">
        <v>73</v>
      </c>
      <c r="T74" s="52">
        <v>71</v>
      </c>
      <c r="U74" s="52">
        <v>77</v>
      </c>
      <c r="V74" s="52">
        <v>157</v>
      </c>
      <c r="W74" s="52">
        <v>53</v>
      </c>
      <c r="X74" s="52">
        <v>91</v>
      </c>
      <c r="Y74" s="52"/>
      <c r="Z74" s="52"/>
      <c r="AA74" s="52"/>
      <c r="AB74" s="52"/>
      <c r="AC74" s="52"/>
      <c r="AD74" s="52"/>
      <c r="AE74" s="52"/>
      <c r="AF74" s="52"/>
      <c r="AG74" s="52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18"/>
      <c r="BQ74" s="25">
        <v>-2</v>
      </c>
      <c r="BR74" s="25">
        <v>1</v>
      </c>
      <c r="BS74" s="25">
        <v>1</v>
      </c>
      <c r="BT74" s="25">
        <v>2</v>
      </c>
      <c r="BU74" s="25">
        <v>1</v>
      </c>
      <c r="BV74" s="25">
        <v>-1</v>
      </c>
      <c r="BW74" s="25">
        <v>-2</v>
      </c>
      <c r="BX74" s="25">
        <v>-1</v>
      </c>
      <c r="BY74" s="25">
        <v>1</v>
      </c>
      <c r="BZ74" s="25">
        <v>2</v>
      </c>
      <c r="CA74" s="25">
        <v>-1</v>
      </c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18"/>
      <c r="DT74" s="18">
        <v>70</v>
      </c>
      <c r="DU74" s="34">
        <f t="shared" si="25"/>
        <v>70</v>
      </c>
      <c r="DV74" s="34">
        <f t="shared" si="35"/>
        <v>70</v>
      </c>
      <c r="DW74" s="17"/>
      <c r="DX74" s="18">
        <v>1</v>
      </c>
      <c r="DY74" s="18"/>
      <c r="DZ74" s="18"/>
      <c r="EA74" s="17"/>
      <c r="EB74" s="18">
        <v>70</v>
      </c>
      <c r="EC74" s="17"/>
      <c r="ED74" s="18">
        <f t="shared" si="36"/>
        <v>70</v>
      </c>
      <c r="EE74" s="18" t="str">
        <f t="shared" si="37"/>
        <v>(70)</v>
      </c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24" customFormat="1" ht="15.75" customHeight="1">
      <c r="A75" s="30" t="str">
        <f t="shared" si="26"/>
        <v>71(71)</v>
      </c>
      <c r="B75" s="44" t="s">
        <v>244</v>
      </c>
      <c r="C75" s="49" t="s">
        <v>99</v>
      </c>
      <c r="D75" s="41">
        <f t="shared" si="27"/>
        <v>99</v>
      </c>
      <c r="E75"/>
      <c r="F75" s="25">
        <f t="shared" si="28"/>
        <v>2</v>
      </c>
      <c r="G75" s="15">
        <f t="shared" si="29"/>
        <v>198</v>
      </c>
      <c r="H75"/>
      <c r="I75" s="25">
        <f t="shared" si="30"/>
        <v>1</v>
      </c>
      <c r="J75" s="25">
        <f t="shared" si="31"/>
        <v>0</v>
      </c>
      <c r="K75" s="25">
        <f t="shared" si="32"/>
        <v>0</v>
      </c>
      <c r="L75" s="25">
        <f t="shared" si="33"/>
        <v>1</v>
      </c>
      <c r="M75" s="61">
        <f t="shared" si="34"/>
        <v>0.5</v>
      </c>
      <c r="N75" s="52">
        <v>97</v>
      </c>
      <c r="O75" s="52">
        <v>101</v>
      </c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18"/>
      <c r="BQ75" s="25">
        <v>2</v>
      </c>
      <c r="BR75" s="25">
        <v>-1</v>
      </c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18"/>
      <c r="DT75" s="18">
        <v>71</v>
      </c>
      <c r="DU75" s="34">
        <f aca="true" t="shared" si="38" ref="DU75:DU106">IF(AND(D75=D74,D75=D73,D75=D72,D75=D71),ROW($A67:$IV67),IF(AND(D75=D74,D75=D73,D75=D72),ROW($A68:$IV68),IF(AND(D75=D74,D75=D73),ROW($A69:$IV69),IF(D75=D74,ROW($A70:$IV70),IF(D75&gt;1,ROW($A71:$IV71),"-")))))</f>
        <v>71</v>
      </c>
      <c r="DV75" s="34">
        <f t="shared" si="35"/>
        <v>71</v>
      </c>
      <c r="DW75"/>
      <c r="DX75" s="53">
        <v>1</v>
      </c>
      <c r="DY75"/>
      <c r="DZ75"/>
      <c r="EA75"/>
      <c r="EB75" s="18">
        <v>114</v>
      </c>
      <c r="EC75"/>
      <c r="ED75" s="18">
        <f t="shared" si="36"/>
        <v>71</v>
      </c>
      <c r="EE75" s="18" t="str">
        <f t="shared" si="37"/>
        <v>(71)</v>
      </c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4" customFormat="1" ht="15.75" customHeight="1">
      <c r="A76" s="30" t="str">
        <f t="shared" si="26"/>
        <v>72(72)</v>
      </c>
      <c r="B76" s="44" t="s">
        <v>228</v>
      </c>
      <c r="C76" s="49" t="s">
        <v>50</v>
      </c>
      <c r="D76" s="41">
        <f t="shared" si="27"/>
        <v>98.5</v>
      </c>
      <c r="E76"/>
      <c r="F76" s="25">
        <f t="shared" si="28"/>
        <v>4</v>
      </c>
      <c r="G76" s="15">
        <f t="shared" si="29"/>
        <v>394</v>
      </c>
      <c r="H76"/>
      <c r="I76" s="25">
        <f t="shared" si="30"/>
        <v>2</v>
      </c>
      <c r="J76" s="25">
        <f t="shared" si="31"/>
        <v>0</v>
      </c>
      <c r="K76" s="25">
        <f t="shared" si="32"/>
        <v>1</v>
      </c>
      <c r="L76" s="25">
        <f t="shared" si="33"/>
        <v>1</v>
      </c>
      <c r="M76" s="61">
        <f t="shared" si="34"/>
        <v>0.75</v>
      </c>
      <c r="N76" s="52">
        <v>103</v>
      </c>
      <c r="O76" s="52">
        <v>91</v>
      </c>
      <c r="P76" s="52">
        <v>123</v>
      </c>
      <c r="Q76" s="52">
        <v>77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18"/>
      <c r="BQ76" s="25">
        <v>2</v>
      </c>
      <c r="BR76" s="25">
        <v>1</v>
      </c>
      <c r="BS76" s="25">
        <v>2</v>
      </c>
      <c r="BT76" s="25">
        <v>-1</v>
      </c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18"/>
      <c r="DT76" s="18">
        <v>72</v>
      </c>
      <c r="DU76" s="34">
        <f t="shared" si="38"/>
        <v>72</v>
      </c>
      <c r="DV76" s="34">
        <f t="shared" si="35"/>
        <v>72</v>
      </c>
      <c r="DW76" s="17"/>
      <c r="DX76" s="18">
        <v>1</v>
      </c>
      <c r="DY76" s="18"/>
      <c r="DZ76" s="18"/>
      <c r="EA76" s="17"/>
      <c r="EB76" s="18">
        <v>71</v>
      </c>
      <c r="EC76" s="17"/>
      <c r="ED76" s="18">
        <f t="shared" si="36"/>
        <v>72</v>
      </c>
      <c r="EE76" s="18" t="str">
        <f t="shared" si="37"/>
        <v>(72)</v>
      </c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24" customFormat="1" ht="15.75" customHeight="1">
      <c r="A77" s="30" t="str">
        <f t="shared" si="26"/>
        <v>73(73)</v>
      </c>
      <c r="B77" s="44" t="s">
        <v>255</v>
      </c>
      <c r="C77" s="49" t="s">
        <v>199</v>
      </c>
      <c r="D77" s="41">
        <f t="shared" si="27"/>
        <v>95.66666666666667</v>
      </c>
      <c r="E77"/>
      <c r="F77" s="25">
        <f t="shared" si="28"/>
        <v>3</v>
      </c>
      <c r="G77" s="15">
        <f t="shared" si="29"/>
        <v>287</v>
      </c>
      <c r="H77"/>
      <c r="I77" s="25">
        <f t="shared" si="30"/>
        <v>0</v>
      </c>
      <c r="J77" s="25">
        <f t="shared" si="31"/>
        <v>1</v>
      </c>
      <c r="K77" s="25">
        <f t="shared" si="32"/>
        <v>1</v>
      </c>
      <c r="L77" s="25">
        <f t="shared" si="33"/>
        <v>1</v>
      </c>
      <c r="M77" s="61">
        <f t="shared" si="34"/>
        <v>0.3333333333333333</v>
      </c>
      <c r="N77" s="52">
        <v>98</v>
      </c>
      <c r="O77" s="52">
        <v>50</v>
      </c>
      <c r="P77" s="52">
        <v>139</v>
      </c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18"/>
      <c r="BQ77" s="25">
        <v>-2</v>
      </c>
      <c r="BR77" s="25">
        <v>-1</v>
      </c>
      <c r="BS77" s="25">
        <v>1</v>
      </c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18"/>
      <c r="DT77" s="18">
        <v>73</v>
      </c>
      <c r="DU77" s="34">
        <f t="shared" si="38"/>
        <v>73</v>
      </c>
      <c r="DV77" s="34">
        <f t="shared" si="35"/>
        <v>73</v>
      </c>
      <c r="DW77"/>
      <c r="DX77" s="18">
        <v>1</v>
      </c>
      <c r="DY77"/>
      <c r="DZ77"/>
      <c r="EA77"/>
      <c r="EB77" s="18">
        <v>111</v>
      </c>
      <c r="EC77"/>
      <c r="ED77" s="18">
        <f t="shared" si="36"/>
        <v>73</v>
      </c>
      <c r="EE77" s="18" t="str">
        <f t="shared" si="37"/>
        <v>(73)</v>
      </c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4" customFormat="1" ht="15.75" customHeight="1">
      <c r="A78" s="30" t="str">
        <f t="shared" si="26"/>
        <v>74(74)</v>
      </c>
      <c r="B78" s="44" t="s">
        <v>90</v>
      </c>
      <c r="C78" s="49" t="s">
        <v>68</v>
      </c>
      <c r="D78" s="41">
        <f t="shared" si="27"/>
        <v>95.2</v>
      </c>
      <c r="E78"/>
      <c r="F78" s="25">
        <f t="shared" si="28"/>
        <v>5</v>
      </c>
      <c r="G78" s="15">
        <f t="shared" si="29"/>
        <v>476</v>
      </c>
      <c r="H78" s="17"/>
      <c r="I78" s="25">
        <f t="shared" si="30"/>
        <v>0</v>
      </c>
      <c r="J78" s="25">
        <f t="shared" si="31"/>
        <v>2</v>
      </c>
      <c r="K78" s="25">
        <f t="shared" si="32"/>
        <v>0</v>
      </c>
      <c r="L78" s="25">
        <f t="shared" si="33"/>
        <v>3</v>
      </c>
      <c r="M78" s="61">
        <f t="shared" si="34"/>
        <v>0</v>
      </c>
      <c r="N78" s="25">
        <v>93</v>
      </c>
      <c r="O78" s="25">
        <v>124</v>
      </c>
      <c r="P78" s="25">
        <v>112</v>
      </c>
      <c r="Q78" s="25">
        <v>64</v>
      </c>
      <c r="R78" s="25">
        <v>83</v>
      </c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11"/>
      <c r="BQ78" s="25">
        <v>-2</v>
      </c>
      <c r="BR78" s="25">
        <v>-1</v>
      </c>
      <c r="BS78" s="25">
        <v>-2</v>
      </c>
      <c r="BT78" s="25">
        <v>-1</v>
      </c>
      <c r="BU78" s="25">
        <v>-1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/>
      <c r="DT78">
        <v>74</v>
      </c>
      <c r="DU78" s="34">
        <f t="shared" si="38"/>
        <v>74</v>
      </c>
      <c r="DV78" s="34">
        <f t="shared" si="35"/>
        <v>74</v>
      </c>
      <c r="DW78" s="17"/>
      <c r="DX78" s="18">
        <v>1</v>
      </c>
      <c r="DY78" s="18"/>
      <c r="DZ78" s="18"/>
      <c r="EA78" s="17"/>
      <c r="EB78" s="18">
        <v>72</v>
      </c>
      <c r="EC78" s="17"/>
      <c r="ED78" s="18">
        <f t="shared" si="36"/>
        <v>74</v>
      </c>
      <c r="EE78" s="18" t="str">
        <f t="shared" si="37"/>
        <v>(74)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24" customFormat="1" ht="15.75" customHeight="1">
      <c r="A79" s="30" t="str">
        <f t="shared" si="26"/>
        <v>75(75)</v>
      </c>
      <c r="B79" s="44" t="s">
        <v>119</v>
      </c>
      <c r="C79" s="49" t="s">
        <v>248</v>
      </c>
      <c r="D79" s="41">
        <f t="shared" si="27"/>
        <v>95</v>
      </c>
      <c r="E79"/>
      <c r="F79" s="25">
        <f t="shared" si="28"/>
        <v>18</v>
      </c>
      <c r="G79" s="15">
        <f t="shared" si="29"/>
        <v>1710</v>
      </c>
      <c r="H79"/>
      <c r="I79" s="25">
        <f t="shared" si="30"/>
        <v>3</v>
      </c>
      <c r="J79" s="25">
        <f t="shared" si="31"/>
        <v>4</v>
      </c>
      <c r="K79" s="25">
        <f t="shared" si="32"/>
        <v>7</v>
      </c>
      <c r="L79" s="25">
        <f t="shared" si="33"/>
        <v>4</v>
      </c>
      <c r="M79" s="61">
        <f t="shared" si="34"/>
        <v>0.5555555555555556</v>
      </c>
      <c r="N79" s="52">
        <v>93</v>
      </c>
      <c r="O79" s="52">
        <v>102</v>
      </c>
      <c r="P79" s="52">
        <v>124</v>
      </c>
      <c r="Q79" s="52">
        <v>75</v>
      </c>
      <c r="R79" s="52">
        <v>61</v>
      </c>
      <c r="S79" s="52">
        <v>87</v>
      </c>
      <c r="T79" s="52">
        <v>134</v>
      </c>
      <c r="U79" s="52">
        <v>60</v>
      </c>
      <c r="V79" s="52">
        <v>87</v>
      </c>
      <c r="W79" s="52">
        <v>129</v>
      </c>
      <c r="X79" s="52">
        <v>93</v>
      </c>
      <c r="Y79" s="52">
        <v>182</v>
      </c>
      <c r="Z79" s="52">
        <v>74</v>
      </c>
      <c r="AA79" s="52">
        <v>87</v>
      </c>
      <c r="AB79" s="52">
        <v>88</v>
      </c>
      <c r="AC79" s="52">
        <v>46</v>
      </c>
      <c r="AD79" s="52">
        <v>92</v>
      </c>
      <c r="AE79" s="52">
        <v>96</v>
      </c>
      <c r="AF79" s="52"/>
      <c r="AG79" s="52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18"/>
      <c r="BQ79" s="25">
        <v>-2</v>
      </c>
      <c r="BR79" s="25">
        <v>-1</v>
      </c>
      <c r="BS79" s="25">
        <v>-2</v>
      </c>
      <c r="BT79" s="25">
        <v>1</v>
      </c>
      <c r="BU79" s="25">
        <v>-1</v>
      </c>
      <c r="BV79" s="25">
        <v>-2</v>
      </c>
      <c r="BW79" s="25">
        <v>1</v>
      </c>
      <c r="BX79" s="25">
        <v>2</v>
      </c>
      <c r="BY79" s="25">
        <v>1</v>
      </c>
      <c r="BZ79" s="25">
        <v>2</v>
      </c>
      <c r="CA79" s="25">
        <v>-1</v>
      </c>
      <c r="CB79" s="25">
        <v>1</v>
      </c>
      <c r="CC79" s="25">
        <v>2</v>
      </c>
      <c r="CD79" s="25">
        <v>1</v>
      </c>
      <c r="CE79" s="25">
        <v>-1</v>
      </c>
      <c r="CF79" s="25">
        <v>-2</v>
      </c>
      <c r="CG79" s="25">
        <v>1</v>
      </c>
      <c r="CH79" s="25">
        <v>1</v>
      </c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18"/>
      <c r="DT79" s="18">
        <v>75</v>
      </c>
      <c r="DU79" s="34">
        <f t="shared" si="38"/>
        <v>75</v>
      </c>
      <c r="DV79" s="34">
        <f t="shared" si="35"/>
        <v>75</v>
      </c>
      <c r="DW79" s="17"/>
      <c r="DX79" s="18">
        <v>1</v>
      </c>
      <c r="DY79" s="18"/>
      <c r="DZ79" s="18"/>
      <c r="EA79" s="17"/>
      <c r="EB79" s="18">
        <v>73</v>
      </c>
      <c r="EC79" s="17"/>
      <c r="ED79" s="18">
        <f t="shared" si="36"/>
        <v>75</v>
      </c>
      <c r="EE79" s="18" t="str">
        <f t="shared" si="37"/>
        <v>(75)</v>
      </c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24" customFormat="1" ht="15.75" customHeight="1">
      <c r="A80" s="30" t="str">
        <f t="shared" si="26"/>
        <v>76(76)</v>
      </c>
      <c r="B80" s="44" t="s">
        <v>167</v>
      </c>
      <c r="C80" s="49" t="s">
        <v>41</v>
      </c>
      <c r="D80" s="41">
        <f t="shared" si="27"/>
        <v>92.52631578947368</v>
      </c>
      <c r="E80"/>
      <c r="F80" s="25">
        <f t="shared" si="28"/>
        <v>19</v>
      </c>
      <c r="G80" s="15">
        <f t="shared" si="29"/>
        <v>1758</v>
      </c>
      <c r="H80"/>
      <c r="I80" s="25">
        <f t="shared" si="30"/>
        <v>2</v>
      </c>
      <c r="J80" s="25">
        <f t="shared" si="31"/>
        <v>5</v>
      </c>
      <c r="K80" s="25">
        <f t="shared" si="32"/>
        <v>6</v>
      </c>
      <c r="L80" s="25">
        <f t="shared" si="33"/>
        <v>6</v>
      </c>
      <c r="M80" s="61">
        <f t="shared" si="34"/>
        <v>0.42105263157894735</v>
      </c>
      <c r="N80" s="52">
        <v>78</v>
      </c>
      <c r="O80" s="52">
        <v>134</v>
      </c>
      <c r="P80" s="52">
        <v>140</v>
      </c>
      <c r="Q80" s="52">
        <v>160</v>
      </c>
      <c r="R80" s="52">
        <v>110</v>
      </c>
      <c r="S80" s="52">
        <v>113</v>
      </c>
      <c r="T80" s="52">
        <v>92</v>
      </c>
      <c r="U80" s="52">
        <v>74</v>
      </c>
      <c r="V80" s="52">
        <v>128</v>
      </c>
      <c r="W80" s="52">
        <v>46</v>
      </c>
      <c r="X80" s="52">
        <v>39</v>
      </c>
      <c r="Y80" s="52">
        <v>40</v>
      </c>
      <c r="Z80" s="52">
        <v>76</v>
      </c>
      <c r="AA80" s="52">
        <v>53</v>
      </c>
      <c r="AB80" s="52">
        <v>85</v>
      </c>
      <c r="AC80" s="52">
        <v>133</v>
      </c>
      <c r="AD80" s="52">
        <v>60</v>
      </c>
      <c r="AE80" s="52">
        <v>68</v>
      </c>
      <c r="AF80" s="52">
        <v>129</v>
      </c>
      <c r="AG80" s="52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18"/>
      <c r="BQ80" s="25">
        <v>-2</v>
      </c>
      <c r="BR80" s="25">
        <v>1</v>
      </c>
      <c r="BS80" s="25">
        <v>-2</v>
      </c>
      <c r="BT80" s="25">
        <v>1</v>
      </c>
      <c r="BU80" s="25">
        <v>-1</v>
      </c>
      <c r="BV80" s="25">
        <v>2</v>
      </c>
      <c r="BW80" s="25">
        <v>1</v>
      </c>
      <c r="BX80" s="25">
        <v>-1</v>
      </c>
      <c r="BY80" s="25">
        <v>2</v>
      </c>
      <c r="BZ80" s="25">
        <v>-1</v>
      </c>
      <c r="CA80" s="25">
        <v>-1</v>
      </c>
      <c r="CB80" s="25">
        <v>-2</v>
      </c>
      <c r="CC80" s="25">
        <v>-1</v>
      </c>
      <c r="CD80" s="25">
        <v>-1</v>
      </c>
      <c r="CE80" s="25">
        <v>-2</v>
      </c>
      <c r="CF80" s="25">
        <v>1</v>
      </c>
      <c r="CG80" s="25">
        <v>1</v>
      </c>
      <c r="CH80" s="25">
        <v>-2</v>
      </c>
      <c r="CI80" s="25">
        <v>1</v>
      </c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18"/>
      <c r="DT80" s="18">
        <v>76</v>
      </c>
      <c r="DU80" s="34">
        <f t="shared" si="38"/>
        <v>76</v>
      </c>
      <c r="DV80" s="34">
        <f t="shared" si="35"/>
        <v>76</v>
      </c>
      <c r="DW80" s="17"/>
      <c r="DX80" s="18">
        <v>1</v>
      </c>
      <c r="DY80" s="18"/>
      <c r="DZ80" s="18"/>
      <c r="EA80" s="17"/>
      <c r="EB80" s="18">
        <v>74</v>
      </c>
      <c r="EC80" s="17"/>
      <c r="ED80" s="18">
        <f t="shared" si="36"/>
        <v>76</v>
      </c>
      <c r="EE80" s="18" t="str">
        <f t="shared" si="37"/>
        <v>(76)</v>
      </c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24" customFormat="1" ht="15.75" customHeight="1">
      <c r="A81" s="30" t="str">
        <f t="shared" si="26"/>
        <v>77(77)</v>
      </c>
      <c r="B81" s="44" t="s">
        <v>240</v>
      </c>
      <c r="C81" s="49" t="s">
        <v>185</v>
      </c>
      <c r="D81" s="41">
        <f t="shared" si="27"/>
        <v>92.4</v>
      </c>
      <c r="E81"/>
      <c r="F81" s="25">
        <f t="shared" si="28"/>
        <v>5</v>
      </c>
      <c r="G81" s="15">
        <f t="shared" si="29"/>
        <v>462</v>
      </c>
      <c r="H81" s="17"/>
      <c r="I81" s="25">
        <f t="shared" si="30"/>
        <v>0</v>
      </c>
      <c r="J81" s="25">
        <f t="shared" si="31"/>
        <v>2</v>
      </c>
      <c r="K81" s="25">
        <f t="shared" si="32"/>
        <v>0</v>
      </c>
      <c r="L81" s="25">
        <f t="shared" si="33"/>
        <v>3</v>
      </c>
      <c r="M81" s="61">
        <f t="shared" si="34"/>
        <v>0</v>
      </c>
      <c r="N81" s="25">
        <v>135</v>
      </c>
      <c r="O81" s="25">
        <v>75</v>
      </c>
      <c r="P81" s="25">
        <v>87</v>
      </c>
      <c r="Q81" s="25">
        <v>64</v>
      </c>
      <c r="R81" s="25">
        <v>101</v>
      </c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11"/>
      <c r="BQ81" s="25">
        <v>-2</v>
      </c>
      <c r="BR81" s="25">
        <v>-1</v>
      </c>
      <c r="BS81" s="25">
        <v>-2</v>
      </c>
      <c r="BT81" s="25">
        <v>-1</v>
      </c>
      <c r="BU81" s="25">
        <v>-1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/>
      <c r="DT81">
        <v>77</v>
      </c>
      <c r="DU81" s="34">
        <f t="shared" si="38"/>
        <v>77</v>
      </c>
      <c r="DV81" s="34">
        <f t="shared" si="35"/>
        <v>77</v>
      </c>
      <c r="DW81" s="17"/>
      <c r="DX81" s="18">
        <v>1</v>
      </c>
      <c r="DY81" s="18"/>
      <c r="DZ81" s="18"/>
      <c r="EA81" s="17"/>
      <c r="EB81" s="18">
        <v>75</v>
      </c>
      <c r="EC81" s="17"/>
      <c r="ED81" s="18">
        <f t="shared" si="36"/>
        <v>77</v>
      </c>
      <c r="EE81" s="18" t="str">
        <f t="shared" si="37"/>
        <v>(77)</v>
      </c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24" customFormat="1" ht="15.75" customHeight="1">
      <c r="A82" s="30" t="str">
        <f t="shared" si="26"/>
        <v>78(78)</v>
      </c>
      <c r="B82" s="44" t="s">
        <v>98</v>
      </c>
      <c r="C82" s="49" t="s">
        <v>99</v>
      </c>
      <c r="D82" s="41">
        <f t="shared" si="27"/>
        <v>92.23076923076923</v>
      </c>
      <c r="E82"/>
      <c r="F82" s="25">
        <f t="shared" si="28"/>
        <v>26</v>
      </c>
      <c r="G82" s="15">
        <f t="shared" si="29"/>
        <v>2398</v>
      </c>
      <c r="H82"/>
      <c r="I82" s="25">
        <f t="shared" si="30"/>
        <v>4</v>
      </c>
      <c r="J82" s="25">
        <f t="shared" si="31"/>
        <v>5</v>
      </c>
      <c r="K82" s="25">
        <f t="shared" si="32"/>
        <v>6</v>
      </c>
      <c r="L82" s="25">
        <f t="shared" si="33"/>
        <v>11</v>
      </c>
      <c r="M82" s="61">
        <f t="shared" si="34"/>
        <v>0.38461538461538464</v>
      </c>
      <c r="N82" s="52">
        <v>64</v>
      </c>
      <c r="O82" s="52">
        <v>32</v>
      </c>
      <c r="P82" s="52">
        <v>87</v>
      </c>
      <c r="Q82" s="52">
        <v>108</v>
      </c>
      <c r="R82" s="52">
        <v>125</v>
      </c>
      <c r="S82" s="52">
        <v>112</v>
      </c>
      <c r="T82" s="52">
        <v>85</v>
      </c>
      <c r="U82" s="52">
        <v>91</v>
      </c>
      <c r="V82" s="52">
        <v>66</v>
      </c>
      <c r="W82" s="52">
        <v>150</v>
      </c>
      <c r="X82" s="52">
        <v>63</v>
      </c>
      <c r="Y82" s="52">
        <v>76</v>
      </c>
      <c r="Z82" s="52">
        <v>105</v>
      </c>
      <c r="AA82" s="52">
        <v>137</v>
      </c>
      <c r="AB82" s="52">
        <v>86</v>
      </c>
      <c r="AC82" s="52">
        <v>81</v>
      </c>
      <c r="AD82" s="52">
        <v>69</v>
      </c>
      <c r="AE82" s="52">
        <v>88</v>
      </c>
      <c r="AF82" s="52">
        <v>90</v>
      </c>
      <c r="AG82" s="52">
        <v>89</v>
      </c>
      <c r="AH82" s="25">
        <v>131</v>
      </c>
      <c r="AI82" s="25">
        <v>116</v>
      </c>
      <c r="AJ82" s="25">
        <v>77</v>
      </c>
      <c r="AK82" s="25">
        <v>73</v>
      </c>
      <c r="AL82" s="25">
        <v>106</v>
      </c>
      <c r="AM82" s="25">
        <v>91</v>
      </c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18"/>
      <c r="BQ82" s="25">
        <v>2</v>
      </c>
      <c r="BR82" s="25">
        <v>-1</v>
      </c>
      <c r="BS82" s="25">
        <v>1</v>
      </c>
      <c r="BT82" s="25">
        <v>-2</v>
      </c>
      <c r="BU82" s="25">
        <v>1</v>
      </c>
      <c r="BV82" s="25">
        <v>-1</v>
      </c>
      <c r="BW82" s="25">
        <v>-2</v>
      </c>
      <c r="BX82" s="25">
        <v>-1</v>
      </c>
      <c r="BY82" s="25">
        <v>-1</v>
      </c>
      <c r="BZ82" s="25">
        <v>2</v>
      </c>
      <c r="CA82" s="25">
        <v>-1</v>
      </c>
      <c r="CB82" s="25">
        <v>-1</v>
      </c>
      <c r="CC82" s="25">
        <v>-2</v>
      </c>
      <c r="CD82" s="25">
        <v>-1</v>
      </c>
      <c r="CE82" s="25">
        <v>1</v>
      </c>
      <c r="CF82" s="25">
        <v>-2</v>
      </c>
      <c r="CG82" s="25">
        <v>-1</v>
      </c>
      <c r="CH82" s="25">
        <v>-1</v>
      </c>
      <c r="CI82" s="25">
        <v>2</v>
      </c>
      <c r="CJ82" s="25">
        <v>-1</v>
      </c>
      <c r="CK82" s="25">
        <v>2</v>
      </c>
      <c r="CL82" s="25">
        <v>1</v>
      </c>
      <c r="CM82" s="25">
        <v>1</v>
      </c>
      <c r="CN82" s="25">
        <v>-2</v>
      </c>
      <c r="CO82" s="25">
        <v>1</v>
      </c>
      <c r="CP82" s="25">
        <v>-1</v>
      </c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18"/>
      <c r="DT82" s="18">
        <v>78</v>
      </c>
      <c r="DU82" s="34">
        <f t="shared" si="38"/>
        <v>78</v>
      </c>
      <c r="DV82" s="34">
        <f t="shared" si="35"/>
        <v>78</v>
      </c>
      <c r="DW82" s="17"/>
      <c r="DX82" s="18">
        <v>1</v>
      </c>
      <c r="DY82" s="18"/>
      <c r="DZ82" s="18"/>
      <c r="EA82" s="17"/>
      <c r="EB82" s="18">
        <v>76</v>
      </c>
      <c r="EC82" s="17"/>
      <c r="ED82" s="18">
        <f t="shared" si="36"/>
        <v>78</v>
      </c>
      <c r="EE82" s="18" t="str">
        <f t="shared" si="37"/>
        <v>(78)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24" customFormat="1" ht="15.75" customHeight="1">
      <c r="A83" s="30" t="str">
        <f t="shared" si="26"/>
        <v>79(79)</v>
      </c>
      <c r="B83" s="44" t="s">
        <v>70</v>
      </c>
      <c r="C83" s="49" t="s">
        <v>199</v>
      </c>
      <c r="D83" s="41">
        <f t="shared" si="27"/>
        <v>91.86666666666666</v>
      </c>
      <c r="E83"/>
      <c r="F83" s="25">
        <f t="shared" si="28"/>
        <v>15</v>
      </c>
      <c r="G83" s="15">
        <f t="shared" si="29"/>
        <v>1378</v>
      </c>
      <c r="H83"/>
      <c r="I83" s="25">
        <f t="shared" si="30"/>
        <v>2</v>
      </c>
      <c r="J83" s="25">
        <f t="shared" si="31"/>
        <v>4</v>
      </c>
      <c r="K83" s="25">
        <f t="shared" si="32"/>
        <v>7</v>
      </c>
      <c r="L83" s="25">
        <f t="shared" si="33"/>
        <v>2</v>
      </c>
      <c r="M83" s="61">
        <f t="shared" si="34"/>
        <v>0.6</v>
      </c>
      <c r="N83" s="52">
        <v>60</v>
      </c>
      <c r="O83" s="52">
        <v>60</v>
      </c>
      <c r="P83" s="52">
        <v>68</v>
      </c>
      <c r="Q83" s="52">
        <v>117</v>
      </c>
      <c r="R83" s="52">
        <v>89</v>
      </c>
      <c r="S83" s="52">
        <v>92</v>
      </c>
      <c r="T83" s="52">
        <v>82</v>
      </c>
      <c r="U83" s="52">
        <v>118</v>
      </c>
      <c r="V83" s="52">
        <v>39</v>
      </c>
      <c r="W83" s="52">
        <v>110</v>
      </c>
      <c r="X83" s="52">
        <v>93</v>
      </c>
      <c r="Y83" s="52">
        <v>81</v>
      </c>
      <c r="Z83" s="52">
        <v>114</v>
      </c>
      <c r="AA83" s="52">
        <v>90</v>
      </c>
      <c r="AB83" s="52">
        <v>165</v>
      </c>
      <c r="AC83" s="52"/>
      <c r="AD83" s="52"/>
      <c r="AE83" s="52"/>
      <c r="AF83" s="52"/>
      <c r="AG83" s="52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18"/>
      <c r="BQ83" s="25">
        <v>2</v>
      </c>
      <c r="BR83" s="25">
        <v>-1</v>
      </c>
      <c r="BS83" s="25">
        <v>-2</v>
      </c>
      <c r="BT83" s="25">
        <v>1</v>
      </c>
      <c r="BU83" s="25">
        <v>-1</v>
      </c>
      <c r="BV83" s="25">
        <v>2</v>
      </c>
      <c r="BW83" s="25">
        <v>1</v>
      </c>
      <c r="BX83" s="25">
        <v>1</v>
      </c>
      <c r="BY83" s="25">
        <v>-2</v>
      </c>
      <c r="BZ83" s="25">
        <v>1</v>
      </c>
      <c r="CA83" s="25">
        <v>1</v>
      </c>
      <c r="CB83" s="25">
        <v>-2</v>
      </c>
      <c r="CC83" s="25">
        <v>1</v>
      </c>
      <c r="CD83" s="25">
        <v>-2</v>
      </c>
      <c r="CE83" s="25">
        <v>1</v>
      </c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18"/>
      <c r="DT83" s="18">
        <v>79</v>
      </c>
      <c r="DU83" s="34">
        <f t="shared" si="38"/>
        <v>79</v>
      </c>
      <c r="DV83" s="34">
        <f t="shared" si="35"/>
        <v>79</v>
      </c>
      <c r="DW83" s="17"/>
      <c r="DX83" s="18">
        <v>1</v>
      </c>
      <c r="DY83" s="18"/>
      <c r="DZ83" s="18"/>
      <c r="EA83" s="17"/>
      <c r="EB83" s="18">
        <v>77</v>
      </c>
      <c r="EC83" s="17"/>
      <c r="ED83" s="18">
        <f t="shared" si="36"/>
        <v>79</v>
      </c>
      <c r="EE83" s="18" t="str">
        <f t="shared" si="37"/>
        <v>(79)</v>
      </c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24" customFormat="1" ht="15.75" customHeight="1">
      <c r="A84" s="30" t="str">
        <f t="shared" si="26"/>
        <v>80(80)</v>
      </c>
      <c r="B84" s="44" t="s">
        <v>63</v>
      </c>
      <c r="C84" s="49" t="s">
        <v>60</v>
      </c>
      <c r="D84" s="41">
        <f t="shared" si="27"/>
        <v>91.6875</v>
      </c>
      <c r="E84"/>
      <c r="F84" s="25">
        <f t="shared" si="28"/>
        <v>16</v>
      </c>
      <c r="G84" s="15">
        <f t="shared" si="29"/>
        <v>1467</v>
      </c>
      <c r="H84"/>
      <c r="I84" s="25">
        <f t="shared" si="30"/>
        <v>2</v>
      </c>
      <c r="J84" s="25">
        <f t="shared" si="31"/>
        <v>4</v>
      </c>
      <c r="K84" s="25">
        <f t="shared" si="32"/>
        <v>3</v>
      </c>
      <c r="L84" s="25">
        <f t="shared" si="33"/>
        <v>7</v>
      </c>
      <c r="M84" s="61">
        <f t="shared" si="34"/>
        <v>0.3125</v>
      </c>
      <c r="N84" s="52">
        <v>65</v>
      </c>
      <c r="O84" s="52">
        <v>60</v>
      </c>
      <c r="P84" s="52">
        <v>85</v>
      </c>
      <c r="Q84" s="52">
        <v>116</v>
      </c>
      <c r="R84" s="52">
        <v>157</v>
      </c>
      <c r="S84" s="52">
        <v>67</v>
      </c>
      <c r="T84" s="52">
        <v>81</v>
      </c>
      <c r="U84" s="52">
        <v>92</v>
      </c>
      <c r="V84" s="52">
        <v>100</v>
      </c>
      <c r="W84" s="52">
        <v>101</v>
      </c>
      <c r="X84" s="52">
        <v>122</v>
      </c>
      <c r="Y84" s="52">
        <v>74</v>
      </c>
      <c r="Z84" s="52">
        <v>88</v>
      </c>
      <c r="AA84" s="52">
        <v>92</v>
      </c>
      <c r="AB84" s="52">
        <v>66</v>
      </c>
      <c r="AC84" s="52">
        <v>101</v>
      </c>
      <c r="AD84" s="52"/>
      <c r="AE84" s="52"/>
      <c r="AF84" s="52"/>
      <c r="AG84" s="52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18"/>
      <c r="BQ84" s="25">
        <v>-2</v>
      </c>
      <c r="BR84" s="25">
        <v>-1</v>
      </c>
      <c r="BS84" s="25">
        <v>1</v>
      </c>
      <c r="BT84" s="25">
        <v>2</v>
      </c>
      <c r="BU84" s="25">
        <v>1</v>
      </c>
      <c r="BV84" s="25">
        <v>-2</v>
      </c>
      <c r="BW84" s="25">
        <v>-1</v>
      </c>
      <c r="BX84" s="25">
        <v>1</v>
      </c>
      <c r="BY84" s="25">
        <v>-2</v>
      </c>
      <c r="BZ84" s="25">
        <v>-1</v>
      </c>
      <c r="CA84" s="25">
        <v>2</v>
      </c>
      <c r="CB84" s="25">
        <v>-1</v>
      </c>
      <c r="CC84" s="25">
        <v>-1</v>
      </c>
      <c r="CD84" s="25">
        <v>-2</v>
      </c>
      <c r="CE84" s="25">
        <v>-1</v>
      </c>
      <c r="CF84" s="25">
        <v>-1</v>
      </c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18"/>
      <c r="DT84" s="18">
        <v>80</v>
      </c>
      <c r="DU84" s="34">
        <f t="shared" si="38"/>
        <v>80</v>
      </c>
      <c r="DV84" s="34">
        <f t="shared" si="35"/>
        <v>80</v>
      </c>
      <c r="DW84" s="17"/>
      <c r="DX84" s="18">
        <v>1</v>
      </c>
      <c r="DY84" s="18"/>
      <c r="DZ84" s="18"/>
      <c r="EA84" s="17"/>
      <c r="EB84" s="18">
        <v>78</v>
      </c>
      <c r="EC84" s="17"/>
      <c r="ED84" s="18">
        <f t="shared" si="36"/>
        <v>80</v>
      </c>
      <c r="EE84" s="18" t="str">
        <f t="shared" si="37"/>
        <v>(80)</v>
      </c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24" customFormat="1" ht="15.75" customHeight="1">
      <c r="A85" s="30" t="str">
        <f t="shared" si="26"/>
        <v>81(81)</v>
      </c>
      <c r="B85" s="44" t="s">
        <v>127</v>
      </c>
      <c r="C85" s="49" t="s">
        <v>99</v>
      </c>
      <c r="D85" s="41">
        <f t="shared" si="27"/>
        <v>90.73913043478261</v>
      </c>
      <c r="E85"/>
      <c r="F85" s="25">
        <f t="shared" si="28"/>
        <v>23</v>
      </c>
      <c r="G85" s="15">
        <f t="shared" si="29"/>
        <v>2087</v>
      </c>
      <c r="H85"/>
      <c r="I85" s="25">
        <f t="shared" si="30"/>
        <v>6</v>
      </c>
      <c r="J85" s="25">
        <f t="shared" si="31"/>
        <v>3</v>
      </c>
      <c r="K85" s="25">
        <f t="shared" si="32"/>
        <v>8</v>
      </c>
      <c r="L85" s="25">
        <f t="shared" si="33"/>
        <v>6</v>
      </c>
      <c r="M85" s="61">
        <f t="shared" si="34"/>
        <v>0.6086956521739131</v>
      </c>
      <c r="N85" s="52">
        <v>59</v>
      </c>
      <c r="O85" s="52">
        <v>69</v>
      </c>
      <c r="P85" s="52">
        <v>101</v>
      </c>
      <c r="Q85" s="52">
        <v>121</v>
      </c>
      <c r="R85" s="52">
        <v>104</v>
      </c>
      <c r="S85" s="52">
        <v>110</v>
      </c>
      <c r="T85" s="52">
        <v>89</v>
      </c>
      <c r="U85" s="52">
        <v>84</v>
      </c>
      <c r="V85" s="52">
        <v>106</v>
      </c>
      <c r="W85" s="52">
        <v>113</v>
      </c>
      <c r="X85" s="52">
        <v>100</v>
      </c>
      <c r="Y85" s="52">
        <v>110</v>
      </c>
      <c r="Z85" s="52">
        <v>129</v>
      </c>
      <c r="AA85" s="52">
        <v>101</v>
      </c>
      <c r="AB85" s="52">
        <v>81</v>
      </c>
      <c r="AC85" s="52">
        <v>62</v>
      </c>
      <c r="AD85" s="52">
        <v>84</v>
      </c>
      <c r="AE85" s="52">
        <v>74</v>
      </c>
      <c r="AF85" s="52">
        <v>56</v>
      </c>
      <c r="AG85" s="52">
        <v>56</v>
      </c>
      <c r="AH85" s="25">
        <v>89</v>
      </c>
      <c r="AI85" s="25">
        <v>85</v>
      </c>
      <c r="AJ85" s="25">
        <v>104</v>
      </c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18"/>
      <c r="BQ85" s="25">
        <v>2</v>
      </c>
      <c r="BR85" s="25">
        <v>1</v>
      </c>
      <c r="BS85" s="25">
        <v>-2</v>
      </c>
      <c r="BT85" s="25">
        <v>-1</v>
      </c>
      <c r="BU85" s="25">
        <v>2</v>
      </c>
      <c r="BV85" s="25">
        <v>1</v>
      </c>
      <c r="BW85" s="25">
        <v>1</v>
      </c>
      <c r="BX85" s="25">
        <v>2</v>
      </c>
      <c r="BY85" s="25">
        <v>-1</v>
      </c>
      <c r="BZ85" s="25">
        <v>-1</v>
      </c>
      <c r="CA85" s="25">
        <v>-2</v>
      </c>
      <c r="CB85" s="25">
        <v>1</v>
      </c>
      <c r="CC85" s="25">
        <v>-2</v>
      </c>
      <c r="CD85" s="25">
        <v>1</v>
      </c>
      <c r="CE85" s="25">
        <v>2</v>
      </c>
      <c r="CF85" s="25">
        <v>-1</v>
      </c>
      <c r="CG85" s="25">
        <v>1</v>
      </c>
      <c r="CH85" s="25">
        <v>2</v>
      </c>
      <c r="CI85" s="25">
        <v>-1</v>
      </c>
      <c r="CJ85" s="25">
        <v>1</v>
      </c>
      <c r="CK85" s="25">
        <v>2</v>
      </c>
      <c r="CL85" s="25">
        <v>-1</v>
      </c>
      <c r="CM85" s="25">
        <v>1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18"/>
      <c r="DT85" s="18">
        <v>81</v>
      </c>
      <c r="DU85" s="34">
        <f t="shared" si="38"/>
        <v>81</v>
      </c>
      <c r="DV85" s="34">
        <f t="shared" si="35"/>
        <v>81</v>
      </c>
      <c r="DW85" s="17"/>
      <c r="DX85" s="18">
        <v>1</v>
      </c>
      <c r="DY85" s="18"/>
      <c r="DZ85" s="18"/>
      <c r="EA85" s="17"/>
      <c r="EB85" s="18">
        <v>79</v>
      </c>
      <c r="EC85" s="17"/>
      <c r="ED85" s="18">
        <f t="shared" si="36"/>
        <v>81</v>
      </c>
      <c r="EE85" s="18" t="str">
        <f t="shared" si="37"/>
        <v>(81)</v>
      </c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24" customFormat="1" ht="15.75" customHeight="1">
      <c r="A86" s="30" t="str">
        <f t="shared" si="26"/>
        <v>82(82)</v>
      </c>
      <c r="B86" s="44" t="s">
        <v>195</v>
      </c>
      <c r="C86" s="49" t="s">
        <v>199</v>
      </c>
      <c r="D86" s="41">
        <f t="shared" si="27"/>
        <v>90.66666666666667</v>
      </c>
      <c r="E86"/>
      <c r="F86" s="25">
        <f t="shared" si="28"/>
        <v>18</v>
      </c>
      <c r="G86" s="15">
        <f t="shared" si="29"/>
        <v>1632</v>
      </c>
      <c r="H86" s="17"/>
      <c r="I86" s="25">
        <f t="shared" si="30"/>
        <v>3</v>
      </c>
      <c r="J86" s="25">
        <f t="shared" si="31"/>
        <v>4</v>
      </c>
      <c r="K86" s="25">
        <f t="shared" si="32"/>
        <v>4</v>
      </c>
      <c r="L86" s="25">
        <f t="shared" si="33"/>
        <v>7</v>
      </c>
      <c r="M86" s="61">
        <f t="shared" si="34"/>
        <v>0.3888888888888889</v>
      </c>
      <c r="N86" s="52">
        <v>128</v>
      </c>
      <c r="O86" s="52">
        <v>60</v>
      </c>
      <c r="P86" s="52">
        <v>77</v>
      </c>
      <c r="Q86" s="52">
        <v>52</v>
      </c>
      <c r="R86" s="52">
        <v>116</v>
      </c>
      <c r="S86" s="24">
        <v>57</v>
      </c>
      <c r="T86" s="25">
        <v>87</v>
      </c>
      <c r="U86" s="25">
        <v>129</v>
      </c>
      <c r="V86" s="25">
        <v>63</v>
      </c>
      <c r="W86" s="25">
        <v>91</v>
      </c>
      <c r="X86" s="24">
        <v>133</v>
      </c>
      <c r="Y86" s="24">
        <v>104</v>
      </c>
      <c r="Z86" s="24">
        <v>91</v>
      </c>
      <c r="AA86" s="24">
        <v>80</v>
      </c>
      <c r="AB86" s="24">
        <v>89</v>
      </c>
      <c r="AC86" s="24">
        <v>92</v>
      </c>
      <c r="AD86" s="24">
        <v>136</v>
      </c>
      <c r="AE86" s="24">
        <v>47</v>
      </c>
      <c r="BP86"/>
      <c r="BQ86" s="25">
        <v>-2</v>
      </c>
      <c r="BR86" s="25">
        <v>-1</v>
      </c>
      <c r="BS86" s="25">
        <v>-1</v>
      </c>
      <c r="BT86" s="25">
        <v>2</v>
      </c>
      <c r="BU86" s="25">
        <v>1</v>
      </c>
      <c r="BV86" s="25">
        <v>2</v>
      </c>
      <c r="BW86" s="25">
        <v>-1</v>
      </c>
      <c r="BX86" s="25">
        <v>1</v>
      </c>
      <c r="BY86" s="25">
        <v>-2</v>
      </c>
      <c r="BZ86" s="25">
        <v>1</v>
      </c>
      <c r="CA86" s="25">
        <v>1</v>
      </c>
      <c r="CB86" s="25">
        <v>-2</v>
      </c>
      <c r="CC86" s="25">
        <v>-1</v>
      </c>
      <c r="CD86" s="25">
        <v>-1</v>
      </c>
      <c r="CE86" s="25">
        <v>-2</v>
      </c>
      <c r="CF86" s="25">
        <v>-1</v>
      </c>
      <c r="CG86" s="25">
        <v>2</v>
      </c>
      <c r="CH86" s="25">
        <v>-1</v>
      </c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S86"/>
      <c r="DT86" s="11">
        <v>82</v>
      </c>
      <c r="DU86" s="34">
        <f t="shared" si="38"/>
        <v>82</v>
      </c>
      <c r="DV86" s="34">
        <f t="shared" si="35"/>
        <v>82</v>
      </c>
      <c r="DW86" s="17"/>
      <c r="DX86" s="18">
        <v>1</v>
      </c>
      <c r="DY86" s="18"/>
      <c r="DZ86" s="18"/>
      <c r="EA86" s="17"/>
      <c r="EB86" s="18">
        <v>80</v>
      </c>
      <c r="EC86" s="17"/>
      <c r="ED86" s="18">
        <f t="shared" si="36"/>
        <v>82</v>
      </c>
      <c r="EE86" s="18" t="str">
        <f t="shared" si="37"/>
        <v>(82)</v>
      </c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24" customFormat="1" ht="15.75" customHeight="1">
      <c r="A87" s="30" t="str">
        <f t="shared" si="26"/>
        <v>83(83)</v>
      </c>
      <c r="B87" s="44" t="s">
        <v>251</v>
      </c>
      <c r="C87" s="49" t="s">
        <v>60</v>
      </c>
      <c r="D87" s="41">
        <f t="shared" si="27"/>
        <v>89.35714285714286</v>
      </c>
      <c r="E87"/>
      <c r="F87" s="25">
        <f t="shared" si="28"/>
        <v>14</v>
      </c>
      <c r="G87" s="15">
        <f t="shared" si="29"/>
        <v>1251</v>
      </c>
      <c r="H87"/>
      <c r="I87" s="25">
        <f t="shared" si="30"/>
        <v>2</v>
      </c>
      <c r="J87" s="25">
        <f t="shared" si="31"/>
        <v>3</v>
      </c>
      <c r="K87" s="25">
        <f t="shared" si="32"/>
        <v>2</v>
      </c>
      <c r="L87" s="25">
        <f t="shared" si="33"/>
        <v>7</v>
      </c>
      <c r="M87" s="61">
        <f t="shared" si="34"/>
        <v>0.2857142857142857</v>
      </c>
      <c r="N87" s="52">
        <v>136</v>
      </c>
      <c r="O87" s="52">
        <v>130</v>
      </c>
      <c r="P87" s="52">
        <v>125</v>
      </c>
      <c r="Q87" s="52">
        <v>91</v>
      </c>
      <c r="R87" s="52">
        <v>132</v>
      </c>
      <c r="S87" s="52">
        <v>98</v>
      </c>
      <c r="T87" s="52">
        <v>89</v>
      </c>
      <c r="U87" s="52">
        <v>61</v>
      </c>
      <c r="V87" s="52">
        <v>76</v>
      </c>
      <c r="W87" s="52">
        <v>58</v>
      </c>
      <c r="X87" s="52">
        <v>74</v>
      </c>
      <c r="Y87" s="52">
        <v>74</v>
      </c>
      <c r="Z87" s="52">
        <v>34</v>
      </c>
      <c r="AA87" s="52">
        <v>73</v>
      </c>
      <c r="AB87" s="52"/>
      <c r="AC87" s="52"/>
      <c r="AD87" s="52"/>
      <c r="AE87" s="52"/>
      <c r="AF87" s="52"/>
      <c r="AG87" s="52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18"/>
      <c r="BQ87" s="25">
        <v>2</v>
      </c>
      <c r="BR87" s="25">
        <v>-1</v>
      </c>
      <c r="BS87" s="52">
        <v>-1</v>
      </c>
      <c r="BT87" s="52">
        <v>-2</v>
      </c>
      <c r="BU87" s="52">
        <v>1</v>
      </c>
      <c r="BV87" s="52">
        <v>-1</v>
      </c>
      <c r="BW87" s="52">
        <v>-2</v>
      </c>
      <c r="BX87" s="52">
        <v>-1</v>
      </c>
      <c r="BY87" s="52">
        <v>-1</v>
      </c>
      <c r="BZ87" s="52">
        <v>-2</v>
      </c>
      <c r="CA87" s="52">
        <v>-1</v>
      </c>
      <c r="CB87" s="25">
        <v>-1</v>
      </c>
      <c r="CC87" s="25">
        <v>2</v>
      </c>
      <c r="CD87" s="25">
        <v>1</v>
      </c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18"/>
      <c r="DT87" s="18">
        <v>83</v>
      </c>
      <c r="DU87" s="34">
        <f t="shared" si="38"/>
        <v>83</v>
      </c>
      <c r="DV87" s="34">
        <f t="shared" si="35"/>
        <v>83</v>
      </c>
      <c r="DW87" s="17"/>
      <c r="DX87" s="18">
        <v>1</v>
      </c>
      <c r="DY87" s="18"/>
      <c r="DZ87" s="18"/>
      <c r="EA87" s="17"/>
      <c r="EB87" s="18">
        <v>81</v>
      </c>
      <c r="EC87" s="17"/>
      <c r="ED87" s="18">
        <f t="shared" si="36"/>
        <v>83</v>
      </c>
      <c r="EE87" s="18" t="str">
        <f t="shared" si="37"/>
        <v>(83)</v>
      </c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24" customFormat="1" ht="15.75" customHeight="1">
      <c r="A88" s="30" t="str">
        <f t="shared" si="26"/>
        <v>84(84)</v>
      </c>
      <c r="B88" s="44" t="s">
        <v>106</v>
      </c>
      <c r="C88" s="49" t="s">
        <v>39</v>
      </c>
      <c r="D88" s="41">
        <f t="shared" si="27"/>
        <v>88.5</v>
      </c>
      <c r="E88"/>
      <c r="F88" s="25">
        <f t="shared" si="28"/>
        <v>6</v>
      </c>
      <c r="G88" s="15">
        <f t="shared" si="29"/>
        <v>531</v>
      </c>
      <c r="H88"/>
      <c r="I88" s="25">
        <f t="shared" si="30"/>
        <v>1</v>
      </c>
      <c r="J88" s="25">
        <f t="shared" si="31"/>
        <v>2</v>
      </c>
      <c r="K88" s="25">
        <f t="shared" si="32"/>
        <v>0</v>
      </c>
      <c r="L88" s="25">
        <f t="shared" si="33"/>
        <v>3</v>
      </c>
      <c r="M88" s="61">
        <f t="shared" si="34"/>
        <v>0.16666666666666666</v>
      </c>
      <c r="N88" s="52">
        <v>65</v>
      </c>
      <c r="O88" s="52">
        <v>156</v>
      </c>
      <c r="P88" s="52">
        <v>71</v>
      </c>
      <c r="Q88" s="52">
        <v>77</v>
      </c>
      <c r="R88" s="52">
        <v>103</v>
      </c>
      <c r="S88" s="52">
        <v>59</v>
      </c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18"/>
      <c r="BQ88" s="25">
        <v>-2</v>
      </c>
      <c r="BR88" s="25">
        <v>-1</v>
      </c>
      <c r="BS88" s="25">
        <v>2</v>
      </c>
      <c r="BT88" s="25">
        <v>-1</v>
      </c>
      <c r="BU88" s="25">
        <v>-2</v>
      </c>
      <c r="BV88" s="25">
        <v>-1</v>
      </c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18"/>
      <c r="DT88" s="18">
        <v>84</v>
      </c>
      <c r="DU88" s="34">
        <f t="shared" si="38"/>
        <v>84</v>
      </c>
      <c r="DV88" s="34">
        <f t="shared" si="35"/>
        <v>84</v>
      </c>
      <c r="DW88" s="17"/>
      <c r="DX88" s="18">
        <v>1</v>
      </c>
      <c r="DY88" s="18"/>
      <c r="DZ88" s="18"/>
      <c r="EA88" s="17"/>
      <c r="EB88" s="18">
        <v>82</v>
      </c>
      <c r="EC88" s="17"/>
      <c r="ED88" s="18">
        <f t="shared" si="36"/>
        <v>84</v>
      </c>
      <c r="EE88" s="18" t="str">
        <f t="shared" si="37"/>
        <v>(84)</v>
      </c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24" customFormat="1" ht="15.75" customHeight="1">
      <c r="A89" s="30" t="str">
        <f t="shared" si="26"/>
        <v>85(85)</v>
      </c>
      <c r="B89" s="44" t="s">
        <v>128</v>
      </c>
      <c r="C89" s="49" t="s">
        <v>185</v>
      </c>
      <c r="D89" s="41">
        <f t="shared" si="27"/>
        <v>88</v>
      </c>
      <c r="E89"/>
      <c r="F89" s="25">
        <f t="shared" si="28"/>
        <v>5</v>
      </c>
      <c r="G89" s="15">
        <f t="shared" si="29"/>
        <v>440</v>
      </c>
      <c r="H89"/>
      <c r="I89" s="25">
        <f t="shared" si="30"/>
        <v>1</v>
      </c>
      <c r="J89" s="25">
        <f t="shared" si="31"/>
        <v>1</v>
      </c>
      <c r="K89" s="25">
        <f t="shared" si="32"/>
        <v>2</v>
      </c>
      <c r="L89" s="25">
        <f t="shared" si="33"/>
        <v>1</v>
      </c>
      <c r="M89" s="61">
        <f t="shared" si="34"/>
        <v>0.6</v>
      </c>
      <c r="N89" s="52">
        <v>108</v>
      </c>
      <c r="O89" s="52">
        <v>86</v>
      </c>
      <c r="P89" s="52">
        <v>67</v>
      </c>
      <c r="Q89" s="52">
        <v>92</v>
      </c>
      <c r="R89" s="52">
        <v>87</v>
      </c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18"/>
      <c r="BQ89" s="25">
        <v>2</v>
      </c>
      <c r="BR89" s="25">
        <v>1</v>
      </c>
      <c r="BS89" s="25">
        <v>-2</v>
      </c>
      <c r="BT89" s="25">
        <v>1</v>
      </c>
      <c r="BU89" s="25">
        <v>-1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18"/>
      <c r="DT89" s="18">
        <v>85</v>
      </c>
      <c r="DU89" s="34">
        <f t="shared" si="38"/>
        <v>85</v>
      </c>
      <c r="DV89" s="34">
        <f t="shared" si="35"/>
        <v>85</v>
      </c>
      <c r="DW89" s="17"/>
      <c r="DX89" s="18">
        <v>1</v>
      </c>
      <c r="DY89" s="18"/>
      <c r="DZ89" s="18"/>
      <c r="EA89" s="17"/>
      <c r="EB89" s="18">
        <v>83</v>
      </c>
      <c r="EC89" s="17"/>
      <c r="ED89" s="18">
        <f t="shared" si="36"/>
        <v>85</v>
      </c>
      <c r="EE89" s="18" t="str">
        <f t="shared" si="37"/>
        <v>(85)</v>
      </c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24" customFormat="1" ht="15.75" customHeight="1">
      <c r="A90" s="30" t="str">
        <f t="shared" si="26"/>
        <v>86(86)</v>
      </c>
      <c r="B90" s="44" t="s">
        <v>80</v>
      </c>
      <c r="C90" s="49"/>
      <c r="D90" s="41">
        <f t="shared" si="27"/>
        <v>86.82608695652173</v>
      </c>
      <c r="E90"/>
      <c r="F90" s="25">
        <f t="shared" si="28"/>
        <v>23</v>
      </c>
      <c r="G90" s="15">
        <f t="shared" si="29"/>
        <v>1997</v>
      </c>
      <c r="H90"/>
      <c r="I90" s="25">
        <f t="shared" si="30"/>
        <v>5</v>
      </c>
      <c r="J90" s="25">
        <f t="shared" si="31"/>
        <v>4</v>
      </c>
      <c r="K90" s="25">
        <f t="shared" si="32"/>
        <v>5</v>
      </c>
      <c r="L90" s="25">
        <f t="shared" si="33"/>
        <v>9</v>
      </c>
      <c r="M90" s="61">
        <f t="shared" si="34"/>
        <v>0.43478260869565216</v>
      </c>
      <c r="N90" s="52">
        <v>102</v>
      </c>
      <c r="O90" s="52">
        <v>41</v>
      </c>
      <c r="P90" s="52">
        <v>73</v>
      </c>
      <c r="Q90" s="52">
        <v>28</v>
      </c>
      <c r="R90" s="52">
        <v>79</v>
      </c>
      <c r="S90" s="52">
        <v>78</v>
      </c>
      <c r="T90" s="52">
        <v>82</v>
      </c>
      <c r="U90" s="52">
        <v>111</v>
      </c>
      <c r="V90" s="52">
        <v>98</v>
      </c>
      <c r="W90" s="52">
        <v>132</v>
      </c>
      <c r="X90" s="52">
        <v>54</v>
      </c>
      <c r="Y90" s="52">
        <v>81</v>
      </c>
      <c r="Z90" s="52">
        <v>64</v>
      </c>
      <c r="AA90" s="52">
        <v>134</v>
      </c>
      <c r="AB90" s="52">
        <v>69</v>
      </c>
      <c r="AC90" s="52">
        <v>99</v>
      </c>
      <c r="AD90" s="52">
        <v>77</v>
      </c>
      <c r="AE90" s="52">
        <v>59</v>
      </c>
      <c r="AF90" s="52">
        <v>71</v>
      </c>
      <c r="AG90" s="52">
        <v>155</v>
      </c>
      <c r="AH90" s="25">
        <v>111</v>
      </c>
      <c r="AI90" s="25">
        <v>119</v>
      </c>
      <c r="AJ90" s="25">
        <v>80</v>
      </c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18"/>
      <c r="BQ90" s="25">
        <v>2</v>
      </c>
      <c r="BR90" s="25">
        <v>-1</v>
      </c>
      <c r="BS90" s="25">
        <v>2</v>
      </c>
      <c r="BT90" s="25">
        <v>-1</v>
      </c>
      <c r="BU90" s="25">
        <v>-2</v>
      </c>
      <c r="BV90" s="25">
        <v>1</v>
      </c>
      <c r="BW90" s="25">
        <v>-2</v>
      </c>
      <c r="BX90" s="25">
        <v>1</v>
      </c>
      <c r="BY90" s="25">
        <v>2</v>
      </c>
      <c r="BZ90" s="25">
        <v>-1</v>
      </c>
      <c r="CA90" s="25">
        <v>-1</v>
      </c>
      <c r="CB90" s="25">
        <v>-2</v>
      </c>
      <c r="CC90" s="25">
        <v>-1</v>
      </c>
      <c r="CD90" s="25">
        <v>-1</v>
      </c>
      <c r="CE90" s="25">
        <v>2</v>
      </c>
      <c r="CF90" s="25">
        <v>-1</v>
      </c>
      <c r="CG90" s="25">
        <v>1</v>
      </c>
      <c r="CH90" s="25">
        <v>2</v>
      </c>
      <c r="CI90" s="25">
        <v>-1</v>
      </c>
      <c r="CJ90" s="25">
        <v>1</v>
      </c>
      <c r="CK90" s="25">
        <v>-2</v>
      </c>
      <c r="CL90" s="25">
        <v>1</v>
      </c>
      <c r="CM90" s="25">
        <v>-1</v>
      </c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18"/>
      <c r="DT90" s="18">
        <v>86</v>
      </c>
      <c r="DU90" s="34">
        <f t="shared" si="38"/>
        <v>86</v>
      </c>
      <c r="DV90" s="34">
        <f t="shared" si="35"/>
        <v>86</v>
      </c>
      <c r="DW90" s="17"/>
      <c r="DX90" s="18">
        <v>1</v>
      </c>
      <c r="DY90" s="18"/>
      <c r="DZ90" s="18"/>
      <c r="EA90" s="17"/>
      <c r="EB90" s="18">
        <v>84</v>
      </c>
      <c r="EC90" s="17"/>
      <c r="ED90" s="18">
        <f t="shared" si="36"/>
        <v>86</v>
      </c>
      <c r="EE90" s="18" t="str">
        <f t="shared" si="37"/>
        <v>(86)</v>
      </c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24" customFormat="1" ht="15.75" customHeight="1">
      <c r="A91" s="30" t="str">
        <f t="shared" si="26"/>
        <v>87(87)</v>
      </c>
      <c r="B91" s="44" t="s">
        <v>130</v>
      </c>
      <c r="C91" s="49" t="s">
        <v>248</v>
      </c>
      <c r="D91" s="41">
        <f t="shared" si="27"/>
        <v>86.19047619047619</v>
      </c>
      <c r="E91"/>
      <c r="F91" s="25">
        <f t="shared" si="28"/>
        <v>21</v>
      </c>
      <c r="G91" s="15">
        <f t="shared" si="29"/>
        <v>1810</v>
      </c>
      <c r="H91"/>
      <c r="I91" s="25">
        <f t="shared" si="30"/>
        <v>3</v>
      </c>
      <c r="J91" s="25">
        <f t="shared" si="31"/>
        <v>5</v>
      </c>
      <c r="K91" s="25">
        <f t="shared" si="32"/>
        <v>6</v>
      </c>
      <c r="L91" s="25">
        <f t="shared" si="33"/>
        <v>7</v>
      </c>
      <c r="M91" s="61">
        <f t="shared" si="34"/>
        <v>0.42857142857142855</v>
      </c>
      <c r="N91" s="52">
        <v>70</v>
      </c>
      <c r="O91" s="52">
        <v>85</v>
      </c>
      <c r="P91" s="52">
        <v>111</v>
      </c>
      <c r="Q91" s="52">
        <v>67</v>
      </c>
      <c r="R91" s="52">
        <v>78</v>
      </c>
      <c r="S91" s="52">
        <v>108</v>
      </c>
      <c r="T91" s="52">
        <v>76</v>
      </c>
      <c r="U91" s="52">
        <v>95</v>
      </c>
      <c r="V91" s="52">
        <v>66</v>
      </c>
      <c r="W91" s="52">
        <v>62</v>
      </c>
      <c r="X91" s="52">
        <v>98</v>
      </c>
      <c r="Y91" s="52">
        <v>52</v>
      </c>
      <c r="Z91" s="52">
        <v>73</v>
      </c>
      <c r="AA91" s="52">
        <v>114</v>
      </c>
      <c r="AB91" s="52">
        <v>48</v>
      </c>
      <c r="AC91" s="52">
        <v>122</v>
      </c>
      <c r="AD91" s="52">
        <v>110</v>
      </c>
      <c r="AE91" s="52">
        <v>103</v>
      </c>
      <c r="AF91" s="52">
        <v>99</v>
      </c>
      <c r="AG91" s="52">
        <v>110</v>
      </c>
      <c r="AH91" s="52">
        <v>63</v>
      </c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18"/>
      <c r="BQ91" s="25">
        <v>-2</v>
      </c>
      <c r="BR91" s="25">
        <v>-1</v>
      </c>
      <c r="BS91" s="25">
        <v>1</v>
      </c>
      <c r="BT91" s="25">
        <v>-2</v>
      </c>
      <c r="BU91" s="25">
        <v>-1</v>
      </c>
      <c r="BV91" s="25">
        <v>-2</v>
      </c>
      <c r="BW91" s="25">
        <v>-1</v>
      </c>
      <c r="BX91" s="52">
        <v>-1</v>
      </c>
      <c r="BY91" s="52">
        <v>-2</v>
      </c>
      <c r="BZ91" s="52">
        <v>1</v>
      </c>
      <c r="CA91" s="52">
        <v>2</v>
      </c>
      <c r="CB91" s="52">
        <v>1</v>
      </c>
      <c r="CC91" s="52">
        <v>2</v>
      </c>
      <c r="CD91" s="25">
        <v>1</v>
      </c>
      <c r="CE91" s="25">
        <v>-1</v>
      </c>
      <c r="CF91" s="25">
        <v>2</v>
      </c>
      <c r="CG91" s="25">
        <v>-1</v>
      </c>
      <c r="CH91" s="25">
        <v>1</v>
      </c>
      <c r="CI91" s="25">
        <v>-2</v>
      </c>
      <c r="CJ91" s="25">
        <v>1</v>
      </c>
      <c r="CK91" s="25">
        <v>-1</v>
      </c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18"/>
      <c r="DT91" s="18">
        <v>87</v>
      </c>
      <c r="DU91" s="34">
        <f t="shared" si="38"/>
        <v>87</v>
      </c>
      <c r="DV91" s="34">
        <f t="shared" si="35"/>
        <v>87</v>
      </c>
      <c r="DW91" s="17"/>
      <c r="DX91" s="18">
        <v>1</v>
      </c>
      <c r="DY91" s="18"/>
      <c r="DZ91" s="18"/>
      <c r="EA91" s="17"/>
      <c r="EB91" s="18">
        <v>85</v>
      </c>
      <c r="EC91" s="17"/>
      <c r="ED91" s="18">
        <f t="shared" si="36"/>
        <v>87</v>
      </c>
      <c r="EE91" s="18" t="str">
        <f t="shared" si="37"/>
        <v>(87)</v>
      </c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s="24" customFormat="1" ht="15.75" customHeight="1">
      <c r="A92" s="30" t="str">
        <f t="shared" si="26"/>
        <v>88(88)</v>
      </c>
      <c r="B92" s="44" t="s">
        <v>96</v>
      </c>
      <c r="C92" s="49" t="s">
        <v>37</v>
      </c>
      <c r="D92" s="41">
        <f t="shared" si="27"/>
        <v>85.57142857142857</v>
      </c>
      <c r="E92"/>
      <c r="F92" s="25">
        <f t="shared" si="28"/>
        <v>7</v>
      </c>
      <c r="G92" s="15">
        <f t="shared" si="29"/>
        <v>599</v>
      </c>
      <c r="H92"/>
      <c r="I92" s="25">
        <f t="shared" si="30"/>
        <v>1</v>
      </c>
      <c r="J92" s="25">
        <f t="shared" si="31"/>
        <v>2</v>
      </c>
      <c r="K92" s="25">
        <f t="shared" si="32"/>
        <v>0</v>
      </c>
      <c r="L92" s="25">
        <f t="shared" si="33"/>
        <v>4</v>
      </c>
      <c r="M92" s="61">
        <f t="shared" si="34"/>
        <v>0.14285714285714285</v>
      </c>
      <c r="N92" s="52">
        <v>67</v>
      </c>
      <c r="O92" s="52">
        <v>45</v>
      </c>
      <c r="P92" s="52">
        <v>83</v>
      </c>
      <c r="Q92" s="52">
        <v>128</v>
      </c>
      <c r="R92" s="52">
        <v>65</v>
      </c>
      <c r="S92" s="52">
        <v>108</v>
      </c>
      <c r="T92" s="52">
        <v>103</v>
      </c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18"/>
      <c r="BQ92" s="25">
        <v>-2</v>
      </c>
      <c r="BR92" s="25">
        <v>-1</v>
      </c>
      <c r="BS92" s="25">
        <v>-1</v>
      </c>
      <c r="BT92" s="25">
        <v>2</v>
      </c>
      <c r="BU92" s="25">
        <v>-1</v>
      </c>
      <c r="BV92" s="25">
        <v>-2</v>
      </c>
      <c r="BW92" s="25">
        <v>-1</v>
      </c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18"/>
      <c r="DT92" s="18">
        <v>88</v>
      </c>
      <c r="DU92" s="34">
        <f t="shared" si="38"/>
        <v>88</v>
      </c>
      <c r="DV92" s="34">
        <f t="shared" si="35"/>
        <v>88</v>
      </c>
      <c r="DW92" s="17"/>
      <c r="DX92" s="18">
        <v>1</v>
      </c>
      <c r="DY92" s="18"/>
      <c r="DZ92" s="18"/>
      <c r="EA92" s="17"/>
      <c r="EB92" s="18">
        <v>86</v>
      </c>
      <c r="EC92" s="17"/>
      <c r="ED92" s="18">
        <f t="shared" si="36"/>
        <v>88</v>
      </c>
      <c r="EE92" s="18" t="str">
        <f t="shared" si="37"/>
        <v>(88)</v>
      </c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24" customFormat="1" ht="15.75" customHeight="1">
      <c r="A93" s="30" t="str">
        <f t="shared" si="26"/>
        <v>89(89)</v>
      </c>
      <c r="B93" s="44" t="s">
        <v>135</v>
      </c>
      <c r="C93" s="49" t="s">
        <v>248</v>
      </c>
      <c r="D93" s="41">
        <f t="shared" si="27"/>
        <v>85.11764705882354</v>
      </c>
      <c r="E93"/>
      <c r="F93" s="25">
        <f t="shared" si="28"/>
        <v>17</v>
      </c>
      <c r="G93" s="15">
        <f t="shared" si="29"/>
        <v>1447</v>
      </c>
      <c r="H93"/>
      <c r="I93" s="25">
        <f t="shared" si="30"/>
        <v>0</v>
      </c>
      <c r="J93" s="25">
        <f t="shared" si="31"/>
        <v>6</v>
      </c>
      <c r="K93" s="25">
        <f t="shared" si="32"/>
        <v>4</v>
      </c>
      <c r="L93" s="25">
        <f t="shared" si="33"/>
        <v>7</v>
      </c>
      <c r="M93" s="61">
        <f t="shared" si="34"/>
        <v>0.23529411764705882</v>
      </c>
      <c r="N93" s="52">
        <v>37</v>
      </c>
      <c r="O93" s="52">
        <v>61</v>
      </c>
      <c r="P93" s="52">
        <v>50</v>
      </c>
      <c r="Q93" s="52">
        <v>59</v>
      </c>
      <c r="R93" s="52">
        <v>68</v>
      </c>
      <c r="S93" s="52">
        <v>81</v>
      </c>
      <c r="T93" s="52">
        <v>118</v>
      </c>
      <c r="U93" s="52">
        <v>81</v>
      </c>
      <c r="V93" s="52">
        <v>152</v>
      </c>
      <c r="W93" s="52">
        <v>98</v>
      </c>
      <c r="X93" s="52">
        <v>124</v>
      </c>
      <c r="Y93" s="52">
        <v>75</v>
      </c>
      <c r="Z93" s="52">
        <v>109</v>
      </c>
      <c r="AA93" s="52">
        <v>107</v>
      </c>
      <c r="AB93" s="52">
        <v>61</v>
      </c>
      <c r="AC93" s="52">
        <v>81</v>
      </c>
      <c r="AD93" s="52">
        <v>85</v>
      </c>
      <c r="AE93" s="52"/>
      <c r="AF93" s="52"/>
      <c r="AG93" s="52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18"/>
      <c r="BQ93" s="25">
        <v>-2</v>
      </c>
      <c r="BR93" s="25">
        <v>-1</v>
      </c>
      <c r="BS93" s="25">
        <v>-2</v>
      </c>
      <c r="BT93" s="25">
        <v>-1</v>
      </c>
      <c r="BU93" s="25">
        <v>-1</v>
      </c>
      <c r="BV93" s="25">
        <v>-2</v>
      </c>
      <c r="BW93" s="25">
        <v>1</v>
      </c>
      <c r="BX93" s="25">
        <v>-1</v>
      </c>
      <c r="BY93" s="25">
        <v>-2</v>
      </c>
      <c r="BZ93" s="25">
        <v>-1</v>
      </c>
      <c r="CA93" s="25">
        <v>1</v>
      </c>
      <c r="CB93" s="25">
        <v>-2</v>
      </c>
      <c r="CC93" s="25">
        <v>1</v>
      </c>
      <c r="CD93" s="25">
        <v>1</v>
      </c>
      <c r="CE93" s="25">
        <v>-2</v>
      </c>
      <c r="CF93" s="25">
        <v>-1</v>
      </c>
      <c r="CG93" s="25">
        <v>-1</v>
      </c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18"/>
      <c r="DT93" s="18">
        <v>89</v>
      </c>
      <c r="DU93" s="34">
        <f t="shared" si="38"/>
        <v>89</v>
      </c>
      <c r="DV93" s="34">
        <f t="shared" si="35"/>
        <v>89</v>
      </c>
      <c r="DW93" s="17"/>
      <c r="DX93" s="18">
        <v>1</v>
      </c>
      <c r="DY93" s="18"/>
      <c r="DZ93" s="18"/>
      <c r="EA93" s="17"/>
      <c r="EB93" s="18">
        <v>87</v>
      </c>
      <c r="EC93" s="17"/>
      <c r="ED93" s="18">
        <f t="shared" si="36"/>
        <v>89</v>
      </c>
      <c r="EE93" s="18" t="str">
        <f t="shared" si="37"/>
        <v>(89)</v>
      </c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24" customFormat="1" ht="15.75" customHeight="1">
      <c r="A94" s="30" t="str">
        <f t="shared" si="26"/>
        <v>90(90)</v>
      </c>
      <c r="B94" s="44" t="s">
        <v>180</v>
      </c>
      <c r="C94" s="49" t="s">
        <v>258</v>
      </c>
      <c r="D94" s="41">
        <f t="shared" si="27"/>
        <v>84.77777777777777</v>
      </c>
      <c r="E94"/>
      <c r="F94" s="25">
        <f t="shared" si="28"/>
        <v>9</v>
      </c>
      <c r="G94" s="15">
        <f t="shared" si="29"/>
        <v>763</v>
      </c>
      <c r="H94"/>
      <c r="I94" s="25">
        <f t="shared" si="30"/>
        <v>1</v>
      </c>
      <c r="J94" s="25">
        <f t="shared" si="31"/>
        <v>3</v>
      </c>
      <c r="K94" s="25">
        <f t="shared" si="32"/>
        <v>1</v>
      </c>
      <c r="L94" s="25">
        <f t="shared" si="33"/>
        <v>4</v>
      </c>
      <c r="M94" s="61">
        <f t="shared" si="34"/>
        <v>0.2222222222222222</v>
      </c>
      <c r="N94" s="52">
        <v>96</v>
      </c>
      <c r="O94" s="52">
        <v>72</v>
      </c>
      <c r="P94" s="52">
        <v>108</v>
      </c>
      <c r="Q94" s="52">
        <v>96</v>
      </c>
      <c r="R94" s="52">
        <v>105</v>
      </c>
      <c r="S94" s="52">
        <v>87</v>
      </c>
      <c r="T94" s="52">
        <v>64</v>
      </c>
      <c r="U94" s="52">
        <v>89</v>
      </c>
      <c r="V94" s="52">
        <v>46</v>
      </c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18"/>
      <c r="BQ94" s="25">
        <v>-2</v>
      </c>
      <c r="BR94" s="25">
        <v>-1</v>
      </c>
      <c r="BS94" s="52">
        <v>-1</v>
      </c>
      <c r="BT94" s="52">
        <v>2</v>
      </c>
      <c r="BU94" s="25">
        <v>1</v>
      </c>
      <c r="BV94" s="25">
        <v>-2</v>
      </c>
      <c r="BW94" s="25">
        <v>-1</v>
      </c>
      <c r="BX94" s="25">
        <v>-2</v>
      </c>
      <c r="BY94" s="25">
        <v>-1</v>
      </c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18"/>
      <c r="DT94" s="18">
        <v>90</v>
      </c>
      <c r="DU94" s="34">
        <f t="shared" si="38"/>
        <v>90</v>
      </c>
      <c r="DV94" s="34">
        <f t="shared" si="35"/>
        <v>90</v>
      </c>
      <c r="DW94" s="17"/>
      <c r="DX94" s="18">
        <v>1</v>
      </c>
      <c r="DY94" s="18"/>
      <c r="DZ94" s="18"/>
      <c r="EA94" s="17"/>
      <c r="EB94" s="18">
        <v>88</v>
      </c>
      <c r="EC94" s="17"/>
      <c r="ED94" s="18">
        <f t="shared" si="36"/>
        <v>90</v>
      </c>
      <c r="EE94" s="18" t="str">
        <f t="shared" si="37"/>
        <v>(90)</v>
      </c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s="24" customFormat="1" ht="15.75" customHeight="1">
      <c r="A95" s="30" t="str">
        <f t="shared" si="26"/>
        <v>91(91)</v>
      </c>
      <c r="B95" s="44" t="s">
        <v>79</v>
      </c>
      <c r="C95" s="49" t="s">
        <v>185</v>
      </c>
      <c r="D95" s="41">
        <f t="shared" si="27"/>
        <v>84.5</v>
      </c>
      <c r="E95"/>
      <c r="F95" s="25">
        <f t="shared" si="28"/>
        <v>6</v>
      </c>
      <c r="G95" s="15">
        <f t="shared" si="29"/>
        <v>507</v>
      </c>
      <c r="H95"/>
      <c r="I95" s="25">
        <f t="shared" si="30"/>
        <v>0</v>
      </c>
      <c r="J95" s="25">
        <f t="shared" si="31"/>
        <v>2</v>
      </c>
      <c r="K95" s="25">
        <f t="shared" si="32"/>
        <v>1</v>
      </c>
      <c r="L95" s="25">
        <f t="shared" si="33"/>
        <v>3</v>
      </c>
      <c r="M95" s="61">
        <f t="shared" si="34"/>
        <v>0.16666666666666666</v>
      </c>
      <c r="N95" s="52">
        <v>74</v>
      </c>
      <c r="O95" s="52">
        <v>114</v>
      </c>
      <c r="P95" s="52">
        <v>134</v>
      </c>
      <c r="Q95" s="52">
        <v>44</v>
      </c>
      <c r="R95" s="52">
        <v>35</v>
      </c>
      <c r="S95" s="52">
        <v>106</v>
      </c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18"/>
      <c r="BQ95" s="25">
        <v>-2</v>
      </c>
      <c r="BR95" s="25">
        <v>-1</v>
      </c>
      <c r="BS95" s="25">
        <v>1</v>
      </c>
      <c r="BT95" s="25">
        <v>-2</v>
      </c>
      <c r="BU95" s="25">
        <v>-1</v>
      </c>
      <c r="BV95" s="25">
        <v>-1</v>
      </c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18"/>
      <c r="DT95" s="18">
        <v>91</v>
      </c>
      <c r="DU95" s="34">
        <f t="shared" si="38"/>
        <v>91</v>
      </c>
      <c r="DV95" s="34">
        <f t="shared" si="35"/>
        <v>91</v>
      </c>
      <c r="DW95" s="17"/>
      <c r="DX95" s="18">
        <v>1</v>
      </c>
      <c r="DY95" s="18"/>
      <c r="DZ95" s="18"/>
      <c r="EA95" s="17"/>
      <c r="EB95" s="18">
        <v>89</v>
      </c>
      <c r="EC95" s="17"/>
      <c r="ED95" s="18">
        <f t="shared" si="36"/>
        <v>91</v>
      </c>
      <c r="EE95" s="18" t="str">
        <f t="shared" si="37"/>
        <v>(91)</v>
      </c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s="24" customFormat="1" ht="15.75" customHeight="1">
      <c r="A96" s="30" t="str">
        <f t="shared" si="26"/>
        <v>92(92)</v>
      </c>
      <c r="B96" s="44" t="s">
        <v>85</v>
      </c>
      <c r="C96" s="49" t="s">
        <v>41</v>
      </c>
      <c r="D96" s="41">
        <f t="shared" si="27"/>
        <v>83.9090909090909</v>
      </c>
      <c r="E96"/>
      <c r="F96" s="25">
        <f t="shared" si="28"/>
        <v>11</v>
      </c>
      <c r="G96" s="15">
        <f t="shared" si="29"/>
        <v>923</v>
      </c>
      <c r="H96"/>
      <c r="I96" s="25">
        <f t="shared" si="30"/>
        <v>2</v>
      </c>
      <c r="J96" s="25">
        <f t="shared" si="31"/>
        <v>2</v>
      </c>
      <c r="K96" s="25">
        <f t="shared" si="32"/>
        <v>3</v>
      </c>
      <c r="L96" s="25">
        <f t="shared" si="33"/>
        <v>4</v>
      </c>
      <c r="M96" s="61">
        <f t="shared" si="34"/>
        <v>0.45454545454545453</v>
      </c>
      <c r="N96" s="52">
        <v>57</v>
      </c>
      <c r="O96" s="52">
        <v>40</v>
      </c>
      <c r="P96" s="52">
        <v>80</v>
      </c>
      <c r="Q96" s="52">
        <v>93</v>
      </c>
      <c r="R96" s="52">
        <v>85</v>
      </c>
      <c r="S96" s="52">
        <v>81</v>
      </c>
      <c r="T96" s="52">
        <v>110</v>
      </c>
      <c r="U96" s="52">
        <v>97</v>
      </c>
      <c r="V96" s="52">
        <v>111</v>
      </c>
      <c r="W96" s="52">
        <v>104</v>
      </c>
      <c r="X96" s="52">
        <v>65</v>
      </c>
      <c r="Y96" s="52"/>
      <c r="Z96" s="52"/>
      <c r="AA96" s="52"/>
      <c r="AB96" s="52"/>
      <c r="AC96" s="52"/>
      <c r="AD96" s="52"/>
      <c r="AE96" s="52"/>
      <c r="AF96" s="52"/>
      <c r="AG96" s="52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18"/>
      <c r="BQ96" s="25">
        <v>-2</v>
      </c>
      <c r="BR96" s="25">
        <v>-1</v>
      </c>
      <c r="BS96" s="25">
        <v>-1</v>
      </c>
      <c r="BT96" s="25">
        <v>2</v>
      </c>
      <c r="BU96" s="25">
        <v>1</v>
      </c>
      <c r="BV96" s="25">
        <v>1</v>
      </c>
      <c r="BW96" s="25">
        <v>2</v>
      </c>
      <c r="BX96" s="25">
        <v>-1</v>
      </c>
      <c r="BY96" s="25">
        <v>1</v>
      </c>
      <c r="BZ96" s="25">
        <v>-2</v>
      </c>
      <c r="CA96" s="25">
        <v>-1</v>
      </c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18"/>
      <c r="DT96" s="18">
        <v>92</v>
      </c>
      <c r="DU96" s="34">
        <f t="shared" si="38"/>
        <v>92</v>
      </c>
      <c r="DV96" s="34">
        <f t="shared" si="35"/>
        <v>92</v>
      </c>
      <c r="DW96"/>
      <c r="DX96" s="18">
        <v>1</v>
      </c>
      <c r="DY96"/>
      <c r="DZ96"/>
      <c r="EA96"/>
      <c r="EB96" s="18">
        <v>112</v>
      </c>
      <c r="EC96"/>
      <c r="ED96" s="18">
        <f t="shared" si="36"/>
        <v>92</v>
      </c>
      <c r="EE96" s="18" t="str">
        <f t="shared" si="37"/>
        <v>(92)</v>
      </c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4" customFormat="1" ht="15.75" customHeight="1">
      <c r="A97" s="30" t="str">
        <f t="shared" si="26"/>
        <v>93(93)</v>
      </c>
      <c r="B97" s="44" t="s">
        <v>131</v>
      </c>
      <c r="C97" s="49" t="s">
        <v>248</v>
      </c>
      <c r="D97" s="41">
        <f t="shared" si="27"/>
        <v>83.82608695652173</v>
      </c>
      <c r="E97"/>
      <c r="F97" s="25">
        <f t="shared" si="28"/>
        <v>23</v>
      </c>
      <c r="G97" s="15">
        <f t="shared" si="29"/>
        <v>1928</v>
      </c>
      <c r="H97"/>
      <c r="I97" s="25">
        <f t="shared" si="30"/>
        <v>1</v>
      </c>
      <c r="J97" s="25">
        <f t="shared" si="31"/>
        <v>7</v>
      </c>
      <c r="K97" s="25">
        <f t="shared" si="32"/>
        <v>8</v>
      </c>
      <c r="L97" s="25">
        <f t="shared" si="33"/>
        <v>7</v>
      </c>
      <c r="M97" s="61">
        <f t="shared" si="34"/>
        <v>0.391304347826087</v>
      </c>
      <c r="N97" s="52">
        <v>104</v>
      </c>
      <c r="O97" s="52">
        <v>117</v>
      </c>
      <c r="P97" s="52">
        <v>118</v>
      </c>
      <c r="Q97" s="52">
        <v>76</v>
      </c>
      <c r="R97" s="52">
        <v>91</v>
      </c>
      <c r="S97" s="52">
        <v>78</v>
      </c>
      <c r="T97" s="52">
        <v>103</v>
      </c>
      <c r="U97" s="52">
        <v>95</v>
      </c>
      <c r="V97" s="52">
        <v>51</v>
      </c>
      <c r="W97" s="52">
        <v>37</v>
      </c>
      <c r="X97" s="52">
        <v>46</v>
      </c>
      <c r="Y97" s="52">
        <v>82</v>
      </c>
      <c r="Z97" s="52">
        <v>97</v>
      </c>
      <c r="AA97" s="52">
        <v>60</v>
      </c>
      <c r="AB97" s="52">
        <v>55</v>
      </c>
      <c r="AC97" s="52">
        <v>51</v>
      </c>
      <c r="AD97" s="52">
        <v>107</v>
      </c>
      <c r="AE97" s="52">
        <v>79</v>
      </c>
      <c r="AF97" s="52">
        <v>132</v>
      </c>
      <c r="AG97" s="52">
        <v>90</v>
      </c>
      <c r="AH97" s="25">
        <v>68</v>
      </c>
      <c r="AI97" s="25">
        <v>69</v>
      </c>
      <c r="AJ97" s="25">
        <v>122</v>
      </c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18"/>
      <c r="BQ97" s="25">
        <v>-2</v>
      </c>
      <c r="BR97" s="25">
        <v>1</v>
      </c>
      <c r="BS97" s="25">
        <v>1</v>
      </c>
      <c r="BT97" s="25">
        <v>-2</v>
      </c>
      <c r="BU97" s="25">
        <v>-1</v>
      </c>
      <c r="BV97" s="25">
        <v>2</v>
      </c>
      <c r="BW97" s="25">
        <v>1</v>
      </c>
      <c r="BX97" s="52">
        <v>1</v>
      </c>
      <c r="BY97" s="52">
        <v>-2</v>
      </c>
      <c r="BZ97" s="52">
        <v>-1</v>
      </c>
      <c r="CA97" s="52">
        <v>-1</v>
      </c>
      <c r="CB97" s="52">
        <v>-2</v>
      </c>
      <c r="CC97" s="52">
        <v>1</v>
      </c>
      <c r="CD97" s="25">
        <v>1</v>
      </c>
      <c r="CE97" s="25">
        <v>-2</v>
      </c>
      <c r="CF97" s="25">
        <v>-1</v>
      </c>
      <c r="CG97" s="25">
        <v>-1</v>
      </c>
      <c r="CH97" s="25">
        <v>-2</v>
      </c>
      <c r="CI97" s="25">
        <v>1</v>
      </c>
      <c r="CJ97" s="25">
        <v>-1</v>
      </c>
      <c r="CK97" s="25">
        <v>-2</v>
      </c>
      <c r="CL97" s="25">
        <v>-1</v>
      </c>
      <c r="CM97" s="25">
        <v>1</v>
      </c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18"/>
      <c r="DT97" s="18">
        <v>93</v>
      </c>
      <c r="DU97" s="34">
        <f t="shared" si="38"/>
        <v>93</v>
      </c>
      <c r="DV97" s="34">
        <f t="shared" si="35"/>
        <v>93</v>
      </c>
      <c r="DW97" s="17"/>
      <c r="DX97" s="18">
        <v>1</v>
      </c>
      <c r="DY97" s="18"/>
      <c r="DZ97" s="18"/>
      <c r="EA97" s="17"/>
      <c r="EB97" s="18">
        <v>90</v>
      </c>
      <c r="EC97" s="17"/>
      <c r="ED97" s="18">
        <f t="shared" si="36"/>
        <v>93</v>
      </c>
      <c r="EE97" s="18" t="str">
        <f t="shared" si="37"/>
        <v>(93)</v>
      </c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s="24" customFormat="1" ht="15.75" customHeight="1">
      <c r="A98" s="30" t="str">
        <f t="shared" si="26"/>
        <v>94(94)</v>
      </c>
      <c r="B98" s="44" t="s">
        <v>91</v>
      </c>
      <c r="C98" s="49" t="s">
        <v>50</v>
      </c>
      <c r="D98" s="41">
        <f t="shared" si="27"/>
        <v>83.66666666666667</v>
      </c>
      <c r="E98"/>
      <c r="F98" s="25">
        <f t="shared" si="28"/>
        <v>9</v>
      </c>
      <c r="G98" s="15">
        <f t="shared" si="29"/>
        <v>753</v>
      </c>
      <c r="H98"/>
      <c r="I98" s="25">
        <f t="shared" si="30"/>
        <v>2</v>
      </c>
      <c r="J98" s="25">
        <f t="shared" si="31"/>
        <v>2</v>
      </c>
      <c r="K98" s="25">
        <f t="shared" si="32"/>
        <v>2</v>
      </c>
      <c r="L98" s="25">
        <f t="shared" si="33"/>
        <v>3</v>
      </c>
      <c r="M98" s="61">
        <f t="shared" si="34"/>
        <v>0.4444444444444444</v>
      </c>
      <c r="N98" s="25">
        <v>68</v>
      </c>
      <c r="O98" s="25">
        <v>69</v>
      </c>
      <c r="P98" s="25">
        <v>102</v>
      </c>
      <c r="Q98" s="25">
        <v>93</v>
      </c>
      <c r="R98" s="25">
        <v>62</v>
      </c>
      <c r="S98" s="25">
        <v>59</v>
      </c>
      <c r="T98" s="25">
        <v>84</v>
      </c>
      <c r="U98" s="25">
        <v>88</v>
      </c>
      <c r="V98" s="25">
        <v>128</v>
      </c>
      <c r="W98" s="25"/>
      <c r="X98" s="25"/>
      <c r="Y98" s="25"/>
      <c r="Z98" s="25"/>
      <c r="AA98" s="25"/>
      <c r="AB98" s="25"/>
      <c r="BP98"/>
      <c r="BQ98" s="25">
        <v>2</v>
      </c>
      <c r="BR98" s="25">
        <v>1</v>
      </c>
      <c r="BS98" s="25">
        <v>-2</v>
      </c>
      <c r="BT98" s="25">
        <v>-1</v>
      </c>
      <c r="BU98" s="25">
        <v>-1</v>
      </c>
      <c r="BV98" s="25">
        <v>-2</v>
      </c>
      <c r="BW98" s="25">
        <v>-1</v>
      </c>
      <c r="BX98" s="25">
        <v>2</v>
      </c>
      <c r="BY98" s="25">
        <v>1</v>
      </c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S98"/>
      <c r="DT98">
        <v>94</v>
      </c>
      <c r="DU98" s="34">
        <f t="shared" si="38"/>
        <v>94</v>
      </c>
      <c r="DV98" s="34">
        <f t="shared" si="35"/>
        <v>94</v>
      </c>
      <c r="DW98" s="17"/>
      <c r="DX98" s="18">
        <v>1</v>
      </c>
      <c r="DY98" s="18"/>
      <c r="DZ98" s="18"/>
      <c r="EA98" s="17"/>
      <c r="EB98" s="18">
        <v>91</v>
      </c>
      <c r="EC98" s="17"/>
      <c r="ED98" s="18">
        <f t="shared" si="36"/>
        <v>94</v>
      </c>
      <c r="EE98" s="18" t="str">
        <f t="shared" si="37"/>
        <v>(94)</v>
      </c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s="24" customFormat="1" ht="15.75" customHeight="1">
      <c r="A99" s="30" t="str">
        <f t="shared" si="26"/>
        <v>95(95)</v>
      </c>
      <c r="B99" s="44" t="s">
        <v>254</v>
      </c>
      <c r="C99" s="49" t="s">
        <v>248</v>
      </c>
      <c r="D99" s="41">
        <f t="shared" si="27"/>
        <v>83.6</v>
      </c>
      <c r="E99"/>
      <c r="F99" s="25">
        <f t="shared" si="28"/>
        <v>5</v>
      </c>
      <c r="G99" s="15">
        <f t="shared" si="29"/>
        <v>418</v>
      </c>
      <c r="H99"/>
      <c r="I99" s="25">
        <f t="shared" si="30"/>
        <v>1</v>
      </c>
      <c r="J99" s="25">
        <f t="shared" si="31"/>
        <v>1</v>
      </c>
      <c r="K99" s="25">
        <f t="shared" si="32"/>
        <v>1</v>
      </c>
      <c r="L99" s="25">
        <f t="shared" si="33"/>
        <v>2</v>
      </c>
      <c r="M99" s="61">
        <f t="shared" si="34"/>
        <v>0.4</v>
      </c>
      <c r="N99" s="52">
        <v>118</v>
      </c>
      <c r="O99" s="52">
        <v>67</v>
      </c>
      <c r="P99" s="52">
        <v>99</v>
      </c>
      <c r="Q99" s="52">
        <v>100</v>
      </c>
      <c r="R99" s="52">
        <v>34</v>
      </c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18"/>
      <c r="BQ99" s="25">
        <v>-2</v>
      </c>
      <c r="BR99" s="25">
        <v>-1</v>
      </c>
      <c r="BS99" s="25">
        <v>2</v>
      </c>
      <c r="BT99" s="25">
        <v>1</v>
      </c>
      <c r="BU99" s="25">
        <v>-1</v>
      </c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18"/>
      <c r="DT99" s="18">
        <v>95</v>
      </c>
      <c r="DU99" s="34">
        <f t="shared" si="38"/>
        <v>95</v>
      </c>
      <c r="DV99" s="34">
        <f t="shared" si="35"/>
        <v>95</v>
      </c>
      <c r="DW99" s="17"/>
      <c r="DX99" s="18">
        <v>1</v>
      </c>
      <c r="DY99" s="18"/>
      <c r="DZ99" s="18"/>
      <c r="EA99" s="17"/>
      <c r="EB99" s="18">
        <v>92</v>
      </c>
      <c r="EC99" s="17"/>
      <c r="ED99" s="18">
        <f t="shared" si="36"/>
        <v>95</v>
      </c>
      <c r="EE99" s="18" t="str">
        <f t="shared" si="37"/>
        <v>(95)</v>
      </c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s="24" customFormat="1" ht="15.75" customHeight="1">
      <c r="A100" s="30" t="str">
        <f t="shared" si="26"/>
        <v>96(96)</v>
      </c>
      <c r="B100" s="44" t="s">
        <v>136</v>
      </c>
      <c r="C100" s="49" t="s">
        <v>60</v>
      </c>
      <c r="D100" s="41">
        <f t="shared" si="27"/>
        <v>83</v>
      </c>
      <c r="E100"/>
      <c r="F100" s="25">
        <f t="shared" si="28"/>
        <v>8</v>
      </c>
      <c r="G100" s="15">
        <f t="shared" si="29"/>
        <v>664</v>
      </c>
      <c r="H100"/>
      <c r="I100" s="25">
        <f t="shared" si="30"/>
        <v>2</v>
      </c>
      <c r="J100" s="25">
        <f t="shared" si="31"/>
        <v>1</v>
      </c>
      <c r="K100" s="25">
        <f t="shared" si="32"/>
        <v>1</v>
      </c>
      <c r="L100" s="25">
        <f t="shared" si="33"/>
        <v>4</v>
      </c>
      <c r="M100" s="61">
        <f t="shared" si="34"/>
        <v>0.375</v>
      </c>
      <c r="N100" s="52">
        <v>82</v>
      </c>
      <c r="O100" s="52">
        <v>143</v>
      </c>
      <c r="P100" s="52">
        <v>118</v>
      </c>
      <c r="Q100" s="52">
        <v>70</v>
      </c>
      <c r="R100" s="52">
        <v>35</v>
      </c>
      <c r="S100" s="52">
        <v>65</v>
      </c>
      <c r="T100" s="52">
        <v>100</v>
      </c>
      <c r="U100" s="52">
        <v>51</v>
      </c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18"/>
      <c r="BQ100" s="25">
        <v>2</v>
      </c>
      <c r="BR100" s="25">
        <v>1</v>
      </c>
      <c r="BS100" s="25">
        <v>-1</v>
      </c>
      <c r="BT100" s="25">
        <v>-2</v>
      </c>
      <c r="BU100" s="25">
        <v>-1</v>
      </c>
      <c r="BV100" s="25">
        <v>-1</v>
      </c>
      <c r="BW100" s="25">
        <v>2</v>
      </c>
      <c r="BX100" s="25">
        <v>-1</v>
      </c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18"/>
      <c r="DT100" s="18">
        <v>96</v>
      </c>
      <c r="DU100" s="34">
        <f t="shared" si="38"/>
        <v>96</v>
      </c>
      <c r="DV100" s="34">
        <f t="shared" si="35"/>
        <v>96</v>
      </c>
      <c r="DW100" s="17"/>
      <c r="DX100" s="18">
        <v>1</v>
      </c>
      <c r="DY100" s="18"/>
      <c r="DZ100" s="18"/>
      <c r="EA100" s="17"/>
      <c r="EB100" s="18">
        <v>63</v>
      </c>
      <c r="EC100" s="17"/>
      <c r="ED100" s="18">
        <f t="shared" si="36"/>
        <v>96</v>
      </c>
      <c r="EE100" s="18" t="str">
        <f t="shared" si="37"/>
        <v>(96)</v>
      </c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s="24" customFormat="1" ht="15.75" customHeight="1">
      <c r="A101" s="30" t="str">
        <f t="shared" si="26"/>
        <v>97(97)</v>
      </c>
      <c r="B101" s="44" t="s">
        <v>77</v>
      </c>
      <c r="C101" s="49" t="s">
        <v>41</v>
      </c>
      <c r="D101" s="41">
        <f aca="true" t="shared" si="39" ref="D101:D123">IF(F101&gt;0.5,(G101/F101),0)</f>
        <v>82.13333333333334</v>
      </c>
      <c r="E101"/>
      <c r="F101" s="25">
        <f aca="true" t="shared" si="40" ref="F101:F123">COUNT(N101:BO101)</f>
        <v>15</v>
      </c>
      <c r="G101" s="15">
        <f aca="true" t="shared" si="41" ref="G101:G123">SUM(N101:BO101)</f>
        <v>1232</v>
      </c>
      <c r="H101" s="17"/>
      <c r="I101" s="25">
        <f aca="true" t="shared" si="42" ref="I101:I123">COUNTIF(BQ101:DR101,2)</f>
        <v>1</v>
      </c>
      <c r="J101" s="25">
        <f aca="true" t="shared" si="43" ref="J101:J123">COUNTIF(BQ101:DR101,-2)</f>
        <v>5</v>
      </c>
      <c r="K101" s="25">
        <f aca="true" t="shared" si="44" ref="K101:K123">COUNTIF(BQ101:DR101,1)</f>
        <v>1</v>
      </c>
      <c r="L101" s="25">
        <f aca="true" t="shared" si="45" ref="L101:L123">COUNTIF(BQ101:DR101,-1)</f>
        <v>8</v>
      </c>
      <c r="M101" s="61">
        <f aca="true" t="shared" si="46" ref="M101:M123">IF(F101&gt;0,(I101+K101)/(F101),0)</f>
        <v>0.13333333333333333</v>
      </c>
      <c r="N101" s="52">
        <v>109</v>
      </c>
      <c r="O101" s="52">
        <v>56</v>
      </c>
      <c r="P101" s="52">
        <v>81</v>
      </c>
      <c r="Q101" s="52">
        <v>94</v>
      </c>
      <c r="R101" s="52">
        <v>90</v>
      </c>
      <c r="S101" s="24">
        <v>108</v>
      </c>
      <c r="T101" s="24">
        <v>74</v>
      </c>
      <c r="U101" s="24">
        <v>87</v>
      </c>
      <c r="V101" s="24">
        <v>59</v>
      </c>
      <c r="W101" s="24">
        <v>80</v>
      </c>
      <c r="X101" s="24">
        <v>76</v>
      </c>
      <c r="Y101" s="24">
        <v>108</v>
      </c>
      <c r="Z101" s="24">
        <v>41</v>
      </c>
      <c r="AA101" s="24">
        <v>87</v>
      </c>
      <c r="AB101" s="24">
        <v>82</v>
      </c>
      <c r="BP101"/>
      <c r="BQ101" s="25">
        <v>-2</v>
      </c>
      <c r="BR101" s="25">
        <v>-1</v>
      </c>
      <c r="BS101" s="25">
        <v>2</v>
      </c>
      <c r="BT101" s="25">
        <v>1</v>
      </c>
      <c r="BU101" s="25">
        <v>-1</v>
      </c>
      <c r="BV101" s="25">
        <v>-2</v>
      </c>
      <c r="BW101" s="25">
        <v>-1</v>
      </c>
      <c r="BX101" s="25">
        <v>-2</v>
      </c>
      <c r="BY101" s="25">
        <v>-1</v>
      </c>
      <c r="BZ101" s="25">
        <v>-1</v>
      </c>
      <c r="CA101" s="25">
        <v>-2</v>
      </c>
      <c r="CB101" s="25">
        <v>-1</v>
      </c>
      <c r="CC101" s="25">
        <v>-1</v>
      </c>
      <c r="CD101" s="25">
        <v>-2</v>
      </c>
      <c r="CE101" s="25">
        <v>-1</v>
      </c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S101"/>
      <c r="DT101">
        <v>97</v>
      </c>
      <c r="DU101" s="34">
        <f t="shared" si="38"/>
        <v>97</v>
      </c>
      <c r="DV101" s="34">
        <f aca="true" t="shared" si="47" ref="DV101:DV120">IF(DX101=1,ROW($A97:$IV97),"-")</f>
        <v>97</v>
      </c>
      <c r="DW101" s="17"/>
      <c r="DX101" s="18">
        <v>1</v>
      </c>
      <c r="DY101" s="18"/>
      <c r="DZ101" s="18"/>
      <c r="EA101" s="17"/>
      <c r="EB101" s="18">
        <v>93</v>
      </c>
      <c r="EC101" s="17"/>
      <c r="ED101" s="18">
        <f aca="true" t="shared" si="48" ref="ED101:ED120">IF(DX101=1,DU101,IF(DX101="",DU101,""))</f>
        <v>97</v>
      </c>
      <c r="EE101" s="18" t="str">
        <f aca="true" t="shared" si="49" ref="EE101:EE120">IF(DX101=1,"("&amp;DT101&amp;")","("&amp;DV101&amp;")")</f>
        <v>(97)</v>
      </c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s="24" customFormat="1" ht="15.75" customHeight="1">
      <c r="A102" s="30" t="str">
        <f t="shared" si="26"/>
        <v>98(98)</v>
      </c>
      <c r="B102" s="44" t="s">
        <v>107</v>
      </c>
      <c r="C102" s="49" t="s">
        <v>99</v>
      </c>
      <c r="D102" s="41">
        <f t="shared" si="39"/>
        <v>81.26315789473684</v>
      </c>
      <c r="E102"/>
      <c r="F102" s="25">
        <f t="shared" si="40"/>
        <v>19</v>
      </c>
      <c r="G102" s="15">
        <f t="shared" si="41"/>
        <v>1544</v>
      </c>
      <c r="H102" s="17"/>
      <c r="I102" s="25">
        <f t="shared" si="42"/>
        <v>3</v>
      </c>
      <c r="J102" s="25">
        <f t="shared" si="43"/>
        <v>4</v>
      </c>
      <c r="K102" s="25">
        <f t="shared" si="44"/>
        <v>2</v>
      </c>
      <c r="L102" s="25">
        <f t="shared" si="45"/>
        <v>10</v>
      </c>
      <c r="M102" s="61">
        <f t="shared" si="46"/>
        <v>0.2631578947368421</v>
      </c>
      <c r="N102" s="25">
        <v>115</v>
      </c>
      <c r="O102" s="25">
        <v>99</v>
      </c>
      <c r="P102" s="25">
        <v>105</v>
      </c>
      <c r="Q102" s="25">
        <v>89</v>
      </c>
      <c r="R102" s="25">
        <v>68</v>
      </c>
      <c r="S102" s="25">
        <v>84</v>
      </c>
      <c r="T102" s="24">
        <v>91</v>
      </c>
      <c r="U102" s="24">
        <v>57</v>
      </c>
      <c r="V102" s="24">
        <v>42</v>
      </c>
      <c r="W102" s="24">
        <v>115</v>
      </c>
      <c r="X102" s="24">
        <v>98</v>
      </c>
      <c r="Y102" s="24">
        <v>94</v>
      </c>
      <c r="Z102" s="24">
        <v>30</v>
      </c>
      <c r="AA102" s="24">
        <v>92</v>
      </c>
      <c r="AB102" s="24">
        <v>93</v>
      </c>
      <c r="AC102" s="24">
        <v>97</v>
      </c>
      <c r="AD102" s="24">
        <v>70</v>
      </c>
      <c r="AE102" s="24">
        <v>49</v>
      </c>
      <c r="AF102" s="24">
        <v>56</v>
      </c>
      <c r="BP102"/>
      <c r="BQ102" s="25">
        <v>-2</v>
      </c>
      <c r="BR102" s="25">
        <v>-1</v>
      </c>
      <c r="BS102" s="25">
        <v>-1</v>
      </c>
      <c r="BT102" s="25">
        <v>-2</v>
      </c>
      <c r="BU102" s="25">
        <v>-1</v>
      </c>
      <c r="BV102" s="25">
        <v>1</v>
      </c>
      <c r="BW102" s="25">
        <v>2</v>
      </c>
      <c r="BX102" s="25">
        <v>-1</v>
      </c>
      <c r="BY102" s="25">
        <v>-1</v>
      </c>
      <c r="BZ102" s="25">
        <v>-2</v>
      </c>
      <c r="CA102" s="25">
        <v>-1</v>
      </c>
      <c r="CB102" s="25">
        <v>-1</v>
      </c>
      <c r="CC102" s="25">
        <v>-2</v>
      </c>
      <c r="CD102" s="25">
        <v>-1</v>
      </c>
      <c r="CE102" s="25">
        <v>2</v>
      </c>
      <c r="CF102" s="25">
        <v>1</v>
      </c>
      <c r="CG102" s="25">
        <v>2</v>
      </c>
      <c r="CH102" s="25">
        <v>-1</v>
      </c>
      <c r="CI102" s="25">
        <v>-1</v>
      </c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S102"/>
      <c r="DT102" s="18">
        <v>98</v>
      </c>
      <c r="DU102" s="34">
        <f t="shared" si="38"/>
        <v>98</v>
      </c>
      <c r="DV102" s="34">
        <f t="shared" si="47"/>
        <v>98</v>
      </c>
      <c r="DW102" s="17"/>
      <c r="DX102" s="18">
        <v>1</v>
      </c>
      <c r="DY102" s="18"/>
      <c r="DZ102" s="18"/>
      <c r="EA102" s="17"/>
      <c r="EB102" s="18">
        <v>94</v>
      </c>
      <c r="EC102" s="17"/>
      <c r="ED102" s="18">
        <f t="shared" si="48"/>
        <v>98</v>
      </c>
      <c r="EE102" s="18" t="str">
        <f t="shared" si="49"/>
        <v>(98)</v>
      </c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s="24" customFormat="1" ht="15.75" customHeight="1">
      <c r="A103" s="30" t="str">
        <f t="shared" si="26"/>
        <v>99(99)</v>
      </c>
      <c r="B103" s="44" t="s">
        <v>260</v>
      </c>
      <c r="C103" s="49" t="s">
        <v>99</v>
      </c>
      <c r="D103" s="41">
        <f t="shared" si="39"/>
        <v>80.66666666666667</v>
      </c>
      <c r="E103"/>
      <c r="F103" s="25">
        <f t="shared" si="40"/>
        <v>3</v>
      </c>
      <c r="G103" s="15">
        <f t="shared" si="41"/>
        <v>242</v>
      </c>
      <c r="H103"/>
      <c r="I103" s="25">
        <f t="shared" si="42"/>
        <v>0</v>
      </c>
      <c r="J103" s="25">
        <f t="shared" si="43"/>
        <v>1</v>
      </c>
      <c r="K103" s="25">
        <f t="shared" si="44"/>
        <v>1</v>
      </c>
      <c r="L103" s="25">
        <f t="shared" si="45"/>
        <v>1</v>
      </c>
      <c r="M103" s="61">
        <f t="shared" si="46"/>
        <v>0.3333333333333333</v>
      </c>
      <c r="N103" s="52">
        <v>54</v>
      </c>
      <c r="O103" s="52">
        <v>63</v>
      </c>
      <c r="P103" s="52">
        <v>125</v>
      </c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18"/>
      <c r="BQ103" s="25">
        <v>-2</v>
      </c>
      <c r="BR103" s="25">
        <v>-1</v>
      </c>
      <c r="BS103" s="25">
        <v>1</v>
      </c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18"/>
      <c r="DT103" s="18">
        <v>99</v>
      </c>
      <c r="DU103" s="34">
        <f t="shared" si="38"/>
        <v>99</v>
      </c>
      <c r="DV103" s="34">
        <f t="shared" si="47"/>
        <v>99</v>
      </c>
      <c r="DW103" s="17"/>
      <c r="DX103" s="18">
        <v>1</v>
      </c>
      <c r="DY103" s="18"/>
      <c r="DZ103" s="18"/>
      <c r="EA103" s="17"/>
      <c r="EB103" s="18">
        <v>95</v>
      </c>
      <c r="EC103" s="17"/>
      <c r="ED103" s="18">
        <f t="shared" si="48"/>
        <v>99</v>
      </c>
      <c r="EE103" s="18" t="str">
        <f t="shared" si="49"/>
        <v>(99)</v>
      </c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s="24" customFormat="1" ht="15.75" customHeight="1">
      <c r="A104" s="30" t="str">
        <f t="shared" si="26"/>
        <v>100(100)</v>
      </c>
      <c r="B104" s="44" t="s">
        <v>125</v>
      </c>
      <c r="C104" s="49" t="s">
        <v>48</v>
      </c>
      <c r="D104" s="41">
        <f t="shared" si="39"/>
        <v>79.25</v>
      </c>
      <c r="E104"/>
      <c r="F104" s="25">
        <f t="shared" si="40"/>
        <v>8</v>
      </c>
      <c r="G104" s="15">
        <f t="shared" si="41"/>
        <v>634</v>
      </c>
      <c r="H104"/>
      <c r="I104" s="25">
        <f t="shared" si="42"/>
        <v>1</v>
      </c>
      <c r="J104" s="25">
        <f t="shared" si="43"/>
        <v>2</v>
      </c>
      <c r="K104" s="25">
        <f t="shared" si="44"/>
        <v>0</v>
      </c>
      <c r="L104" s="25">
        <f t="shared" si="45"/>
        <v>5</v>
      </c>
      <c r="M104" s="61">
        <f t="shared" si="46"/>
        <v>0.125</v>
      </c>
      <c r="N104" s="52">
        <v>55</v>
      </c>
      <c r="O104" s="52">
        <v>87</v>
      </c>
      <c r="P104" s="52">
        <v>126</v>
      </c>
      <c r="Q104" s="52">
        <v>84</v>
      </c>
      <c r="R104" s="52">
        <v>47</v>
      </c>
      <c r="S104" s="52">
        <v>82</v>
      </c>
      <c r="T104" s="52">
        <v>68</v>
      </c>
      <c r="U104" s="52">
        <v>85</v>
      </c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18"/>
      <c r="BQ104" s="52">
        <v>-2</v>
      </c>
      <c r="BR104" s="52">
        <v>-1</v>
      </c>
      <c r="BS104" s="25">
        <v>2</v>
      </c>
      <c r="BT104" s="25">
        <v>-1</v>
      </c>
      <c r="BU104" s="25">
        <v>-1</v>
      </c>
      <c r="BV104" s="25">
        <v>-2</v>
      </c>
      <c r="BW104" s="25">
        <v>-1</v>
      </c>
      <c r="BX104" s="25">
        <v>-1</v>
      </c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18"/>
      <c r="DT104" s="18">
        <v>100</v>
      </c>
      <c r="DU104" s="34">
        <f t="shared" si="38"/>
        <v>100</v>
      </c>
      <c r="DV104" s="34">
        <f t="shared" si="47"/>
        <v>100</v>
      </c>
      <c r="DW104" s="17"/>
      <c r="DX104" s="18">
        <v>1</v>
      </c>
      <c r="DY104" s="18"/>
      <c r="DZ104" s="18"/>
      <c r="EA104" s="17"/>
      <c r="EB104" s="18">
        <v>96</v>
      </c>
      <c r="EC104" s="17"/>
      <c r="ED104" s="18">
        <f t="shared" si="48"/>
        <v>100</v>
      </c>
      <c r="EE104" s="18" t="str">
        <f t="shared" si="49"/>
        <v>(100)</v>
      </c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s="24" customFormat="1" ht="15.75" customHeight="1">
      <c r="A105" s="30" t="str">
        <f t="shared" si="26"/>
        <v>101(101)</v>
      </c>
      <c r="B105" s="44" t="s">
        <v>231</v>
      </c>
      <c r="C105" s="49" t="s">
        <v>199</v>
      </c>
      <c r="D105" s="41">
        <f t="shared" si="39"/>
        <v>79.13333333333334</v>
      </c>
      <c r="E105"/>
      <c r="F105" s="25">
        <f t="shared" si="40"/>
        <v>15</v>
      </c>
      <c r="G105" s="15">
        <f t="shared" si="41"/>
        <v>1187</v>
      </c>
      <c r="H105"/>
      <c r="I105" s="25">
        <f t="shared" si="42"/>
        <v>1</v>
      </c>
      <c r="J105" s="25">
        <f t="shared" si="43"/>
        <v>5</v>
      </c>
      <c r="K105" s="25">
        <f t="shared" si="44"/>
        <v>4</v>
      </c>
      <c r="L105" s="25">
        <f t="shared" si="45"/>
        <v>5</v>
      </c>
      <c r="M105" s="61">
        <f t="shared" si="46"/>
        <v>0.3333333333333333</v>
      </c>
      <c r="N105" s="52">
        <v>74</v>
      </c>
      <c r="O105" s="52">
        <v>102</v>
      </c>
      <c r="P105" s="52">
        <v>77</v>
      </c>
      <c r="Q105" s="52">
        <v>102</v>
      </c>
      <c r="R105" s="52">
        <v>121</v>
      </c>
      <c r="S105" s="52">
        <v>92</v>
      </c>
      <c r="T105" s="52">
        <v>93</v>
      </c>
      <c r="U105" s="52">
        <v>66</v>
      </c>
      <c r="V105" s="52">
        <v>39</v>
      </c>
      <c r="W105" s="52">
        <v>54</v>
      </c>
      <c r="X105" s="52">
        <v>81</v>
      </c>
      <c r="Y105" s="52">
        <v>98</v>
      </c>
      <c r="Z105" s="52">
        <v>63</v>
      </c>
      <c r="AA105" s="52">
        <v>69</v>
      </c>
      <c r="AB105" s="52">
        <v>56</v>
      </c>
      <c r="AC105" s="52"/>
      <c r="AD105" s="52"/>
      <c r="AE105" s="52"/>
      <c r="AF105" s="52"/>
      <c r="AG105" s="52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18"/>
      <c r="BQ105" s="25">
        <v>-2</v>
      </c>
      <c r="BR105" s="25">
        <v>1</v>
      </c>
      <c r="BS105" s="25">
        <v>-2</v>
      </c>
      <c r="BT105" s="25">
        <v>-1</v>
      </c>
      <c r="BU105" s="25">
        <v>-2</v>
      </c>
      <c r="BV105" s="25">
        <v>-1</v>
      </c>
      <c r="BW105" s="25">
        <v>2</v>
      </c>
      <c r="BX105" s="25">
        <v>-1</v>
      </c>
      <c r="BY105" s="25">
        <v>-1</v>
      </c>
      <c r="BZ105" s="25">
        <v>-2</v>
      </c>
      <c r="CA105" s="25">
        <v>1</v>
      </c>
      <c r="CB105" s="25">
        <v>1</v>
      </c>
      <c r="CC105" s="25">
        <v>-2</v>
      </c>
      <c r="CD105" s="25">
        <v>1</v>
      </c>
      <c r="CE105" s="25">
        <v>-1</v>
      </c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18"/>
      <c r="DT105" s="18">
        <v>101</v>
      </c>
      <c r="DU105" s="34">
        <f t="shared" si="38"/>
        <v>101</v>
      </c>
      <c r="DV105" s="34">
        <f t="shared" si="47"/>
        <v>101</v>
      </c>
      <c r="DW105" s="17"/>
      <c r="DX105" s="18">
        <v>1</v>
      </c>
      <c r="DY105" s="18"/>
      <c r="DZ105" s="18"/>
      <c r="EA105" s="17"/>
      <c r="EB105" s="18">
        <v>97</v>
      </c>
      <c r="EC105" s="17"/>
      <c r="ED105" s="18">
        <f t="shared" si="48"/>
        <v>101</v>
      </c>
      <c r="EE105" s="18" t="str">
        <f t="shared" si="49"/>
        <v>(101)</v>
      </c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s="24" customFormat="1" ht="15.75" customHeight="1">
      <c r="A106" s="30" t="str">
        <f t="shared" si="26"/>
        <v>102(102)</v>
      </c>
      <c r="B106" s="44" t="s">
        <v>198</v>
      </c>
      <c r="C106" s="49" t="s">
        <v>199</v>
      </c>
      <c r="D106" s="41">
        <f t="shared" si="39"/>
        <v>78.15789473684211</v>
      </c>
      <c r="E106"/>
      <c r="F106" s="25">
        <f t="shared" si="40"/>
        <v>19</v>
      </c>
      <c r="G106" s="15">
        <f t="shared" si="41"/>
        <v>1485</v>
      </c>
      <c r="H106" s="17"/>
      <c r="I106" s="25">
        <f t="shared" si="42"/>
        <v>0</v>
      </c>
      <c r="J106" s="25">
        <f t="shared" si="43"/>
        <v>7</v>
      </c>
      <c r="K106" s="25">
        <f t="shared" si="44"/>
        <v>3</v>
      </c>
      <c r="L106" s="25">
        <f t="shared" si="45"/>
        <v>9</v>
      </c>
      <c r="M106" s="61">
        <f t="shared" si="46"/>
        <v>0.15789473684210525</v>
      </c>
      <c r="N106" s="25">
        <v>64</v>
      </c>
      <c r="O106" s="25">
        <v>74</v>
      </c>
      <c r="P106" s="25">
        <v>92</v>
      </c>
      <c r="Q106" s="25">
        <v>87</v>
      </c>
      <c r="R106" s="25">
        <v>48</v>
      </c>
      <c r="S106" s="25">
        <v>72</v>
      </c>
      <c r="T106" s="25">
        <v>122</v>
      </c>
      <c r="U106" s="25">
        <v>70</v>
      </c>
      <c r="V106" s="25">
        <v>72</v>
      </c>
      <c r="W106" s="25">
        <v>81</v>
      </c>
      <c r="X106" s="25">
        <v>78</v>
      </c>
      <c r="Y106" s="25">
        <v>65</v>
      </c>
      <c r="Z106" s="25">
        <v>117</v>
      </c>
      <c r="AA106" s="25">
        <v>115</v>
      </c>
      <c r="AB106" s="25">
        <v>74</v>
      </c>
      <c r="AC106" s="25">
        <v>47</v>
      </c>
      <c r="AD106" s="25">
        <v>97</v>
      </c>
      <c r="AE106" s="24">
        <v>30</v>
      </c>
      <c r="AF106" s="24">
        <v>80</v>
      </c>
      <c r="BP106"/>
      <c r="BQ106" s="25">
        <v>-2</v>
      </c>
      <c r="BR106" s="25">
        <v>-1</v>
      </c>
      <c r="BS106" s="25">
        <v>1</v>
      </c>
      <c r="BT106" s="25">
        <v>-2</v>
      </c>
      <c r="BU106" s="25">
        <v>-1</v>
      </c>
      <c r="BV106" s="25">
        <v>-2</v>
      </c>
      <c r="BW106" s="25">
        <v>-1</v>
      </c>
      <c r="BX106" s="25">
        <v>-1</v>
      </c>
      <c r="BY106" s="25">
        <v>-2</v>
      </c>
      <c r="BZ106" s="25">
        <v>-1</v>
      </c>
      <c r="CA106" s="25">
        <v>-2</v>
      </c>
      <c r="CB106" s="25">
        <v>-1</v>
      </c>
      <c r="CC106" s="25">
        <v>1</v>
      </c>
      <c r="CD106" s="25">
        <v>-2</v>
      </c>
      <c r="CE106" s="25">
        <v>-1</v>
      </c>
      <c r="CF106" s="25">
        <v>-1</v>
      </c>
      <c r="CG106" s="25">
        <v>-2</v>
      </c>
      <c r="CH106" s="25">
        <v>-1</v>
      </c>
      <c r="CI106" s="25">
        <v>1</v>
      </c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S106"/>
      <c r="DT106" s="18">
        <v>102</v>
      </c>
      <c r="DU106" s="34">
        <f t="shared" si="38"/>
        <v>102</v>
      </c>
      <c r="DV106" s="34">
        <f t="shared" si="47"/>
        <v>102</v>
      </c>
      <c r="DW106" s="17"/>
      <c r="DX106" s="18">
        <v>1</v>
      </c>
      <c r="DY106" s="18"/>
      <c r="DZ106" s="18"/>
      <c r="EA106" s="17"/>
      <c r="EB106" s="18">
        <v>98</v>
      </c>
      <c r="EC106" s="17"/>
      <c r="ED106" s="18">
        <f t="shared" si="48"/>
        <v>102</v>
      </c>
      <c r="EE106" s="18" t="str">
        <f t="shared" si="49"/>
        <v>(102)</v>
      </c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s="24" customFormat="1" ht="15.75" customHeight="1">
      <c r="A107" s="30" t="str">
        <f t="shared" si="26"/>
        <v>103(103)</v>
      </c>
      <c r="B107" s="44" t="s">
        <v>92</v>
      </c>
      <c r="C107" s="49" t="s">
        <v>39</v>
      </c>
      <c r="D107" s="41">
        <f t="shared" si="39"/>
        <v>75</v>
      </c>
      <c r="E107"/>
      <c r="F107" s="25">
        <f t="shared" si="40"/>
        <v>3</v>
      </c>
      <c r="G107" s="15">
        <f t="shared" si="41"/>
        <v>225</v>
      </c>
      <c r="H107"/>
      <c r="I107" s="25">
        <f t="shared" si="42"/>
        <v>0</v>
      </c>
      <c r="J107" s="25">
        <f t="shared" si="43"/>
        <v>1</v>
      </c>
      <c r="K107" s="25">
        <f t="shared" si="44"/>
        <v>0</v>
      </c>
      <c r="L107" s="25">
        <f t="shared" si="45"/>
        <v>2</v>
      </c>
      <c r="M107" s="61">
        <f t="shared" si="46"/>
        <v>0</v>
      </c>
      <c r="N107" s="52">
        <v>83</v>
      </c>
      <c r="O107" s="52">
        <v>63</v>
      </c>
      <c r="P107" s="52">
        <v>79</v>
      </c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18"/>
      <c r="BQ107" s="25">
        <v>-2</v>
      </c>
      <c r="BR107" s="25">
        <v>-1</v>
      </c>
      <c r="BS107" s="25">
        <v>-1</v>
      </c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18"/>
      <c r="DT107" s="18">
        <v>103</v>
      </c>
      <c r="DU107" s="34">
        <f aca="true" t="shared" si="50" ref="DU107:DU120">IF(AND(D107=D106,D107=D105,D107=D104,D107=D103),ROW($A99:$IV99),IF(AND(D107=D106,D107=D105,D107=D104),ROW($A100:$IV100),IF(AND(D107=D106,D107=D105),ROW($A101:$IV101),IF(D107=D106,ROW($A102:$IV102),IF(D107&gt;1,ROW($A103:$IV103),"-")))))</f>
        <v>103</v>
      </c>
      <c r="DV107" s="34">
        <f t="shared" si="47"/>
        <v>103</v>
      </c>
      <c r="DW107" s="17"/>
      <c r="DX107" s="18">
        <v>1</v>
      </c>
      <c r="DY107" s="18"/>
      <c r="DZ107" s="18"/>
      <c r="EA107" s="17"/>
      <c r="EB107" s="18">
        <v>99</v>
      </c>
      <c r="EC107" s="17"/>
      <c r="ED107" s="18">
        <f t="shared" si="48"/>
        <v>103</v>
      </c>
      <c r="EE107" s="18" t="str">
        <f t="shared" si="49"/>
        <v>(103)</v>
      </c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s="24" customFormat="1" ht="15.75" customHeight="1">
      <c r="A108" s="30" t="str">
        <f t="shared" si="26"/>
        <v>104(104)</v>
      </c>
      <c r="B108" s="44" t="s">
        <v>261</v>
      </c>
      <c r="C108" s="49" t="s">
        <v>37</v>
      </c>
      <c r="D108" s="41">
        <f t="shared" si="39"/>
        <v>74</v>
      </c>
      <c r="E108"/>
      <c r="F108" s="25">
        <f t="shared" si="40"/>
        <v>6</v>
      </c>
      <c r="G108" s="15">
        <f t="shared" si="41"/>
        <v>444</v>
      </c>
      <c r="H108" s="17"/>
      <c r="I108" s="25">
        <f t="shared" si="42"/>
        <v>2</v>
      </c>
      <c r="J108" s="25">
        <f t="shared" si="43"/>
        <v>0</v>
      </c>
      <c r="K108" s="25">
        <f t="shared" si="44"/>
        <v>1</v>
      </c>
      <c r="L108" s="25">
        <f t="shared" si="45"/>
        <v>3</v>
      </c>
      <c r="M108" s="61">
        <f t="shared" si="46"/>
        <v>0.5</v>
      </c>
      <c r="N108" s="25">
        <v>85</v>
      </c>
      <c r="O108" s="25">
        <v>62</v>
      </c>
      <c r="P108" s="25">
        <v>91</v>
      </c>
      <c r="Q108" s="25">
        <v>111</v>
      </c>
      <c r="R108" s="25">
        <v>38</v>
      </c>
      <c r="S108" s="25">
        <v>57</v>
      </c>
      <c r="T108" s="25"/>
      <c r="U108" s="25"/>
      <c r="V108" s="25"/>
      <c r="W108" s="25"/>
      <c r="X108" s="25"/>
      <c r="Y108" s="25"/>
      <c r="Z108" s="25"/>
      <c r="AA108" s="25"/>
      <c r="AB108" s="25"/>
      <c r="BP108"/>
      <c r="BQ108" s="25">
        <v>2</v>
      </c>
      <c r="BR108" s="25">
        <v>-1</v>
      </c>
      <c r="BS108" s="25">
        <v>1</v>
      </c>
      <c r="BT108" s="25">
        <v>2</v>
      </c>
      <c r="BU108" s="25">
        <v>-1</v>
      </c>
      <c r="BV108" s="25">
        <v>-1</v>
      </c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S108"/>
      <c r="DT108">
        <v>104</v>
      </c>
      <c r="DU108" s="34">
        <f t="shared" si="50"/>
        <v>104</v>
      </c>
      <c r="DV108" s="34">
        <f t="shared" si="47"/>
        <v>104</v>
      </c>
      <c r="DW108" s="17"/>
      <c r="DX108" s="18">
        <v>1</v>
      </c>
      <c r="DY108" s="18"/>
      <c r="DZ108" s="18"/>
      <c r="EA108" s="17"/>
      <c r="EB108" s="18">
        <v>100</v>
      </c>
      <c r="EC108" s="17"/>
      <c r="ED108" s="18">
        <f t="shared" si="48"/>
        <v>104</v>
      </c>
      <c r="EE108" s="18" t="str">
        <f t="shared" si="49"/>
        <v>(104)</v>
      </c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s="24" customFormat="1" ht="15.75" customHeight="1">
      <c r="A109" s="30" t="str">
        <f t="shared" si="26"/>
        <v>105(105)</v>
      </c>
      <c r="B109" s="44" t="s">
        <v>104</v>
      </c>
      <c r="C109" s="49" t="s">
        <v>60</v>
      </c>
      <c r="D109" s="41">
        <f t="shared" si="39"/>
        <v>73.33333333333333</v>
      </c>
      <c r="E109"/>
      <c r="F109" s="25">
        <f t="shared" si="40"/>
        <v>15</v>
      </c>
      <c r="G109" s="15">
        <f t="shared" si="41"/>
        <v>1100</v>
      </c>
      <c r="H109"/>
      <c r="I109" s="25">
        <f t="shared" si="42"/>
        <v>1</v>
      </c>
      <c r="J109" s="25">
        <f t="shared" si="43"/>
        <v>5</v>
      </c>
      <c r="K109" s="25">
        <f t="shared" si="44"/>
        <v>4</v>
      </c>
      <c r="L109" s="25">
        <f t="shared" si="45"/>
        <v>5</v>
      </c>
      <c r="M109" s="61">
        <f t="shared" si="46"/>
        <v>0.3333333333333333</v>
      </c>
      <c r="N109" s="52">
        <v>13</v>
      </c>
      <c r="O109" s="52">
        <v>30</v>
      </c>
      <c r="P109" s="52">
        <v>57</v>
      </c>
      <c r="Q109" s="52">
        <v>122</v>
      </c>
      <c r="R109" s="52">
        <v>104</v>
      </c>
      <c r="S109" s="52">
        <v>53</v>
      </c>
      <c r="T109" s="52">
        <v>44</v>
      </c>
      <c r="U109" s="52">
        <v>50</v>
      </c>
      <c r="V109" s="52">
        <v>98</v>
      </c>
      <c r="W109" s="52">
        <v>69</v>
      </c>
      <c r="X109" s="52">
        <v>44</v>
      </c>
      <c r="Y109" s="52">
        <v>115</v>
      </c>
      <c r="Z109" s="52">
        <v>117</v>
      </c>
      <c r="AA109" s="52">
        <v>96</v>
      </c>
      <c r="AB109" s="52">
        <v>88</v>
      </c>
      <c r="AC109" s="52"/>
      <c r="AD109" s="52"/>
      <c r="AE109" s="52"/>
      <c r="AF109" s="52"/>
      <c r="AG109" s="52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18"/>
      <c r="BQ109" s="25">
        <v>-2</v>
      </c>
      <c r="BR109" s="25">
        <v>-1</v>
      </c>
      <c r="BS109" s="52">
        <v>-1</v>
      </c>
      <c r="BT109" s="52">
        <v>2</v>
      </c>
      <c r="BU109" s="52">
        <v>-1</v>
      </c>
      <c r="BV109" s="52">
        <v>-2</v>
      </c>
      <c r="BW109" s="52">
        <v>-1</v>
      </c>
      <c r="BX109" s="52">
        <v>-2</v>
      </c>
      <c r="BY109" s="52">
        <v>1</v>
      </c>
      <c r="BZ109" s="52">
        <v>1</v>
      </c>
      <c r="CA109" s="52">
        <v>-2</v>
      </c>
      <c r="CB109" s="25">
        <v>1</v>
      </c>
      <c r="CC109" s="25">
        <v>1</v>
      </c>
      <c r="CD109" s="25">
        <v>-2</v>
      </c>
      <c r="CE109" s="25">
        <v>-1</v>
      </c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18"/>
      <c r="DT109" s="18">
        <v>105</v>
      </c>
      <c r="DU109" s="34">
        <f t="shared" si="50"/>
        <v>105</v>
      </c>
      <c r="DV109" s="34">
        <f t="shared" si="47"/>
        <v>105</v>
      </c>
      <c r="DW109" s="17"/>
      <c r="DX109" s="18">
        <v>1</v>
      </c>
      <c r="DY109" s="18"/>
      <c r="DZ109" s="18"/>
      <c r="EA109" s="17"/>
      <c r="EB109" s="18">
        <v>101</v>
      </c>
      <c r="EC109" s="17"/>
      <c r="ED109" s="18">
        <f t="shared" si="48"/>
        <v>105</v>
      </c>
      <c r="EE109" s="18" t="str">
        <f t="shared" si="49"/>
        <v>(105)</v>
      </c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s="24" customFormat="1" ht="15.75" customHeight="1">
      <c r="A110" s="30" t="str">
        <f t="shared" si="26"/>
        <v>106(106)</v>
      </c>
      <c r="B110" s="44" t="s">
        <v>89</v>
      </c>
      <c r="C110" s="49" t="s">
        <v>199</v>
      </c>
      <c r="D110" s="41">
        <f t="shared" si="39"/>
        <v>73.16666666666667</v>
      </c>
      <c r="E110"/>
      <c r="F110" s="25">
        <f t="shared" si="40"/>
        <v>24</v>
      </c>
      <c r="G110" s="15">
        <f t="shared" si="41"/>
        <v>1756</v>
      </c>
      <c r="H110"/>
      <c r="I110" s="25">
        <f t="shared" si="42"/>
        <v>3</v>
      </c>
      <c r="J110" s="25">
        <f t="shared" si="43"/>
        <v>6</v>
      </c>
      <c r="K110" s="25">
        <f t="shared" si="44"/>
        <v>3</v>
      </c>
      <c r="L110" s="25">
        <f t="shared" si="45"/>
        <v>12</v>
      </c>
      <c r="M110" s="61">
        <f t="shared" si="46"/>
        <v>0.25</v>
      </c>
      <c r="N110" s="52">
        <v>141</v>
      </c>
      <c r="O110" s="52">
        <v>50</v>
      </c>
      <c r="P110" s="52">
        <v>78</v>
      </c>
      <c r="Q110" s="52">
        <v>86</v>
      </c>
      <c r="R110" s="52">
        <v>82</v>
      </c>
      <c r="S110" s="52">
        <v>46</v>
      </c>
      <c r="T110" s="52">
        <v>90</v>
      </c>
      <c r="U110" s="52">
        <v>71</v>
      </c>
      <c r="V110" s="52">
        <v>27</v>
      </c>
      <c r="W110" s="52">
        <v>94</v>
      </c>
      <c r="X110" s="52">
        <v>91</v>
      </c>
      <c r="Y110" s="52">
        <v>46</v>
      </c>
      <c r="Z110" s="52">
        <v>106</v>
      </c>
      <c r="AA110" s="52">
        <v>37</v>
      </c>
      <c r="AB110" s="52">
        <v>54</v>
      </c>
      <c r="AC110" s="52">
        <v>52</v>
      </c>
      <c r="AD110" s="52">
        <v>40</v>
      </c>
      <c r="AE110" s="52">
        <v>33</v>
      </c>
      <c r="AF110" s="52">
        <v>104</v>
      </c>
      <c r="AG110" s="52">
        <v>85</v>
      </c>
      <c r="AH110" s="25">
        <v>93</v>
      </c>
      <c r="AI110" s="25">
        <v>110</v>
      </c>
      <c r="AJ110" s="25">
        <v>38</v>
      </c>
      <c r="AK110" s="25">
        <v>102</v>
      </c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18"/>
      <c r="BQ110" s="25">
        <v>2</v>
      </c>
      <c r="BR110" s="25">
        <v>-1</v>
      </c>
      <c r="BS110" s="25">
        <v>-2</v>
      </c>
      <c r="BT110" s="25">
        <v>-1</v>
      </c>
      <c r="BU110" s="25">
        <v>-1</v>
      </c>
      <c r="BV110" s="25">
        <v>-2</v>
      </c>
      <c r="BW110" s="25">
        <v>1</v>
      </c>
      <c r="BX110" s="25">
        <v>-1</v>
      </c>
      <c r="BY110" s="25">
        <v>-2</v>
      </c>
      <c r="BZ110" s="25">
        <v>-1</v>
      </c>
      <c r="CA110" s="25">
        <v>2</v>
      </c>
      <c r="CB110" s="25">
        <v>-1</v>
      </c>
      <c r="CC110" s="25">
        <v>1</v>
      </c>
      <c r="CD110" s="25">
        <v>-2</v>
      </c>
      <c r="CE110" s="25">
        <v>-1</v>
      </c>
      <c r="CF110" s="25">
        <v>-1</v>
      </c>
      <c r="CG110" s="25">
        <v>-2</v>
      </c>
      <c r="CH110" s="25">
        <v>-1</v>
      </c>
      <c r="CI110" s="25">
        <v>2</v>
      </c>
      <c r="CJ110" s="25">
        <v>-1</v>
      </c>
      <c r="CK110" s="25">
        <v>-1</v>
      </c>
      <c r="CL110" s="25">
        <v>-2</v>
      </c>
      <c r="CM110" s="25">
        <v>-1</v>
      </c>
      <c r="CN110" s="25">
        <v>1</v>
      </c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18"/>
      <c r="DT110" s="18">
        <v>106</v>
      </c>
      <c r="DU110" s="34">
        <f t="shared" si="50"/>
        <v>106</v>
      </c>
      <c r="DV110" s="34">
        <f t="shared" si="47"/>
        <v>106</v>
      </c>
      <c r="DW110" s="17"/>
      <c r="DX110" s="18">
        <v>1</v>
      </c>
      <c r="DY110" s="18"/>
      <c r="DZ110" s="18"/>
      <c r="EA110" s="17"/>
      <c r="EB110" s="18">
        <v>102</v>
      </c>
      <c r="EC110" s="17"/>
      <c r="ED110" s="18">
        <f t="shared" si="48"/>
        <v>106</v>
      </c>
      <c r="EE110" s="18" t="str">
        <f t="shared" si="49"/>
        <v>(106)</v>
      </c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s="24" customFormat="1" ht="15.75" customHeight="1">
      <c r="A111" s="30" t="str">
        <f t="shared" si="26"/>
        <v>107(107)</v>
      </c>
      <c r="B111" s="44" t="s">
        <v>97</v>
      </c>
      <c r="C111" s="49" t="s">
        <v>41</v>
      </c>
      <c r="D111" s="41">
        <f t="shared" si="39"/>
        <v>70.66666666666667</v>
      </c>
      <c r="E111"/>
      <c r="F111" s="25">
        <f t="shared" si="40"/>
        <v>3</v>
      </c>
      <c r="G111" s="15">
        <f t="shared" si="41"/>
        <v>212</v>
      </c>
      <c r="H111" s="17"/>
      <c r="I111" s="25">
        <f t="shared" si="42"/>
        <v>0</v>
      </c>
      <c r="J111" s="25">
        <f t="shared" si="43"/>
        <v>1</v>
      </c>
      <c r="K111" s="25">
        <f t="shared" si="44"/>
        <v>1</v>
      </c>
      <c r="L111" s="25">
        <f t="shared" si="45"/>
        <v>1</v>
      </c>
      <c r="M111" s="61">
        <f t="shared" si="46"/>
        <v>0.3333333333333333</v>
      </c>
      <c r="N111" s="25">
        <v>51</v>
      </c>
      <c r="O111" s="25">
        <v>75</v>
      </c>
      <c r="P111" s="25">
        <v>86</v>
      </c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BP111"/>
      <c r="BQ111" s="25">
        <v>-2</v>
      </c>
      <c r="BR111" s="25">
        <v>1</v>
      </c>
      <c r="BS111" s="25">
        <v>-1</v>
      </c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S111"/>
      <c r="DT111">
        <v>107</v>
      </c>
      <c r="DU111" s="34">
        <f t="shared" si="50"/>
        <v>107</v>
      </c>
      <c r="DV111" s="34">
        <f t="shared" si="47"/>
        <v>107</v>
      </c>
      <c r="DW111"/>
      <c r="DX111" s="18">
        <v>1</v>
      </c>
      <c r="DY111"/>
      <c r="DZ111"/>
      <c r="EA111"/>
      <c r="EB111" s="18">
        <v>110</v>
      </c>
      <c r="EC111"/>
      <c r="ED111" s="18">
        <f t="shared" si="48"/>
        <v>107</v>
      </c>
      <c r="EE111" s="18" t="str">
        <f t="shared" si="49"/>
        <v>(107)</v>
      </c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4" customFormat="1" ht="15.75" customHeight="1">
      <c r="A112" s="30" t="str">
        <f t="shared" si="26"/>
        <v>108(108)</v>
      </c>
      <c r="B112" s="44" t="s">
        <v>197</v>
      </c>
      <c r="C112" s="49" t="s">
        <v>60</v>
      </c>
      <c r="D112" s="41">
        <f t="shared" si="39"/>
        <v>70.61538461538461</v>
      </c>
      <c r="E112"/>
      <c r="F112" s="25">
        <f t="shared" si="40"/>
        <v>13</v>
      </c>
      <c r="G112" s="15">
        <f t="shared" si="41"/>
        <v>918</v>
      </c>
      <c r="H112"/>
      <c r="I112" s="25">
        <f t="shared" si="42"/>
        <v>2</v>
      </c>
      <c r="J112" s="25">
        <f t="shared" si="43"/>
        <v>3</v>
      </c>
      <c r="K112" s="25">
        <f t="shared" si="44"/>
        <v>2</v>
      </c>
      <c r="L112" s="25">
        <f t="shared" si="45"/>
        <v>6</v>
      </c>
      <c r="M112" s="61">
        <f t="shared" si="46"/>
        <v>0.3076923076923077</v>
      </c>
      <c r="N112" s="52">
        <v>75</v>
      </c>
      <c r="O112" s="52">
        <v>104</v>
      </c>
      <c r="P112" s="52">
        <v>83</v>
      </c>
      <c r="Q112" s="52">
        <v>79</v>
      </c>
      <c r="R112" s="52">
        <v>95</v>
      </c>
      <c r="S112" s="52">
        <v>48</v>
      </c>
      <c r="T112" s="52">
        <v>48</v>
      </c>
      <c r="U112" s="52">
        <v>51</v>
      </c>
      <c r="V112" s="52">
        <v>60</v>
      </c>
      <c r="W112" s="52">
        <v>90</v>
      </c>
      <c r="X112" s="52">
        <v>47</v>
      </c>
      <c r="Y112" s="52">
        <v>59</v>
      </c>
      <c r="Z112" s="52">
        <v>79</v>
      </c>
      <c r="AA112" s="52"/>
      <c r="AB112" s="52"/>
      <c r="AC112" s="52"/>
      <c r="AD112" s="52"/>
      <c r="AE112" s="52"/>
      <c r="AF112" s="52"/>
      <c r="AG112" s="52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18"/>
      <c r="BQ112" s="25">
        <v>2</v>
      </c>
      <c r="BR112" s="25">
        <v>-1</v>
      </c>
      <c r="BS112" s="25">
        <v>-1</v>
      </c>
      <c r="BT112" s="25">
        <v>-2</v>
      </c>
      <c r="BU112" s="25">
        <v>-1</v>
      </c>
      <c r="BV112" s="25">
        <v>-2</v>
      </c>
      <c r="BW112" s="25">
        <v>-1</v>
      </c>
      <c r="BX112" s="25">
        <v>1</v>
      </c>
      <c r="BY112" s="25">
        <v>-2</v>
      </c>
      <c r="BZ112" s="25">
        <v>1</v>
      </c>
      <c r="CA112" s="25">
        <v>-1</v>
      </c>
      <c r="CB112" s="25">
        <v>2</v>
      </c>
      <c r="CC112" s="25">
        <v>-1</v>
      </c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18"/>
      <c r="DT112" s="18">
        <v>108</v>
      </c>
      <c r="DU112" s="34">
        <f t="shared" si="50"/>
        <v>108</v>
      </c>
      <c r="DV112" s="34">
        <f t="shared" si="47"/>
        <v>108</v>
      </c>
      <c r="DW112" s="17"/>
      <c r="DX112" s="18">
        <v>1</v>
      </c>
      <c r="DY112" s="18"/>
      <c r="DZ112" s="18"/>
      <c r="EA112" s="17"/>
      <c r="EB112" s="18">
        <v>103</v>
      </c>
      <c r="EC112" s="17"/>
      <c r="ED112" s="18">
        <f t="shared" si="48"/>
        <v>108</v>
      </c>
      <c r="EE112" s="18" t="str">
        <f t="shared" si="49"/>
        <v>(108)</v>
      </c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15.75" customHeight="1">
      <c r="A113" s="30" t="str">
        <f t="shared" si="26"/>
        <v>109(109)</v>
      </c>
      <c r="B113" s="44" t="s">
        <v>253</v>
      </c>
      <c r="C113" s="49" t="s">
        <v>199</v>
      </c>
      <c r="D113" s="41">
        <f t="shared" si="39"/>
        <v>67.75</v>
      </c>
      <c r="F113" s="25">
        <f t="shared" si="40"/>
        <v>12</v>
      </c>
      <c r="G113" s="15">
        <f t="shared" si="41"/>
        <v>813</v>
      </c>
      <c r="I113" s="25">
        <f t="shared" si="42"/>
        <v>3</v>
      </c>
      <c r="J113" s="25">
        <f t="shared" si="43"/>
        <v>2</v>
      </c>
      <c r="K113" s="25">
        <f t="shared" si="44"/>
        <v>5</v>
      </c>
      <c r="L113" s="25">
        <f t="shared" si="45"/>
        <v>2</v>
      </c>
      <c r="M113" s="61">
        <f t="shared" si="46"/>
        <v>0.6666666666666666</v>
      </c>
      <c r="N113" s="52">
        <v>52</v>
      </c>
      <c r="O113" s="52">
        <v>113</v>
      </c>
      <c r="P113" s="52">
        <v>10</v>
      </c>
      <c r="Q113" s="52">
        <v>84</v>
      </c>
      <c r="R113" s="52">
        <v>31</v>
      </c>
      <c r="S113" s="52">
        <v>85</v>
      </c>
      <c r="T113" s="52">
        <v>40</v>
      </c>
      <c r="U113" s="52">
        <v>56</v>
      </c>
      <c r="V113" s="52">
        <v>77</v>
      </c>
      <c r="W113" s="52">
        <v>98</v>
      </c>
      <c r="X113" s="52">
        <v>94</v>
      </c>
      <c r="Y113" s="52">
        <v>73</v>
      </c>
      <c r="Z113" s="52"/>
      <c r="AA113" s="52"/>
      <c r="AB113" s="52"/>
      <c r="AC113" s="52"/>
      <c r="AD113" s="52"/>
      <c r="AE113" s="52"/>
      <c r="AF113" s="52"/>
      <c r="AG113" s="52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18"/>
      <c r="BQ113" s="25">
        <v>-2</v>
      </c>
      <c r="BR113" s="25">
        <v>-1</v>
      </c>
      <c r="BS113" s="25">
        <v>-2</v>
      </c>
      <c r="BT113" s="25">
        <v>1</v>
      </c>
      <c r="BU113" s="25">
        <v>2</v>
      </c>
      <c r="BV113" s="25">
        <v>1</v>
      </c>
      <c r="BW113" s="25">
        <v>-1</v>
      </c>
      <c r="BX113" s="25">
        <v>2</v>
      </c>
      <c r="BY113" s="25">
        <v>1</v>
      </c>
      <c r="BZ113" s="25">
        <v>1</v>
      </c>
      <c r="CA113" s="25">
        <v>2</v>
      </c>
      <c r="CB113" s="25">
        <v>1</v>
      </c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18"/>
      <c r="DT113" s="18">
        <v>109</v>
      </c>
      <c r="DU113" s="34">
        <f t="shared" si="50"/>
        <v>109</v>
      </c>
      <c r="DV113" s="34">
        <f t="shared" si="47"/>
        <v>109</v>
      </c>
      <c r="DW113" s="17"/>
      <c r="DX113" s="18">
        <v>1</v>
      </c>
      <c r="DY113" s="18"/>
      <c r="DZ113" s="18"/>
      <c r="EA113" s="17"/>
      <c r="EB113" s="18">
        <v>104</v>
      </c>
      <c r="EC113" s="17"/>
      <c r="ED113" s="18">
        <f t="shared" si="48"/>
        <v>109</v>
      </c>
      <c r="EE113" s="18" t="str">
        <f t="shared" si="49"/>
        <v>(109)</v>
      </c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15.75" customHeight="1">
      <c r="A114" s="30" t="str">
        <f t="shared" si="26"/>
        <v>110(110)</v>
      </c>
      <c r="B114" s="44" t="s">
        <v>102</v>
      </c>
      <c r="C114" s="49" t="s">
        <v>41</v>
      </c>
      <c r="D114" s="41">
        <f t="shared" si="39"/>
        <v>66</v>
      </c>
      <c r="F114" s="25">
        <f t="shared" si="40"/>
        <v>2</v>
      </c>
      <c r="G114" s="15">
        <f t="shared" si="41"/>
        <v>132</v>
      </c>
      <c r="I114" s="25">
        <f t="shared" si="42"/>
        <v>0</v>
      </c>
      <c r="J114" s="25">
        <f t="shared" si="43"/>
        <v>1</v>
      </c>
      <c r="K114" s="25">
        <f t="shared" si="44"/>
        <v>0</v>
      </c>
      <c r="L114" s="25">
        <f t="shared" si="45"/>
        <v>1</v>
      </c>
      <c r="M114" s="61">
        <f t="shared" si="46"/>
        <v>0</v>
      </c>
      <c r="N114" s="52">
        <v>70</v>
      </c>
      <c r="O114" s="52">
        <v>62</v>
      </c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18"/>
      <c r="BQ114" s="25">
        <v>-2</v>
      </c>
      <c r="BR114" s="25">
        <v>-1</v>
      </c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18"/>
      <c r="DT114" s="18">
        <v>110</v>
      </c>
      <c r="DU114" s="34">
        <f t="shared" si="50"/>
        <v>110</v>
      </c>
      <c r="DV114" s="34">
        <f t="shared" si="47"/>
        <v>110</v>
      </c>
      <c r="DW114" s="17"/>
      <c r="DX114" s="18">
        <v>1</v>
      </c>
      <c r="DY114" s="18"/>
      <c r="DZ114" s="18"/>
      <c r="EA114" s="17"/>
      <c r="EB114" s="18">
        <v>105</v>
      </c>
      <c r="EC114" s="17"/>
      <c r="ED114" s="18">
        <f t="shared" si="48"/>
        <v>110</v>
      </c>
      <c r="EE114" s="18" t="str">
        <f t="shared" si="49"/>
        <v>(110)</v>
      </c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15.75" customHeight="1">
      <c r="A115" s="30" t="str">
        <f t="shared" si="26"/>
        <v>111(111)</v>
      </c>
      <c r="B115" s="44" t="s">
        <v>247</v>
      </c>
      <c r="C115" s="49" t="s">
        <v>248</v>
      </c>
      <c r="D115" s="41">
        <f t="shared" si="39"/>
        <v>63</v>
      </c>
      <c r="F115" s="25">
        <f t="shared" si="40"/>
        <v>3</v>
      </c>
      <c r="G115" s="15">
        <f t="shared" si="41"/>
        <v>189</v>
      </c>
      <c r="H115" s="17"/>
      <c r="I115" s="25">
        <f t="shared" si="42"/>
        <v>0</v>
      </c>
      <c r="J115" s="25">
        <f t="shared" si="43"/>
        <v>1</v>
      </c>
      <c r="K115" s="25">
        <f t="shared" si="44"/>
        <v>0</v>
      </c>
      <c r="L115" s="25">
        <f t="shared" si="45"/>
        <v>2</v>
      </c>
      <c r="M115" s="61">
        <f t="shared" si="46"/>
        <v>0</v>
      </c>
      <c r="N115" s="24">
        <v>36</v>
      </c>
      <c r="O115" s="24">
        <v>60</v>
      </c>
      <c r="P115" s="24">
        <v>93</v>
      </c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Q115" s="25">
        <v>-2</v>
      </c>
      <c r="BR115" s="25">
        <v>-1</v>
      </c>
      <c r="BS115" s="25">
        <v>-1</v>
      </c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4"/>
      <c r="DL115" s="24"/>
      <c r="DM115" s="24"/>
      <c r="DN115" s="24"/>
      <c r="DO115" s="24"/>
      <c r="DP115" s="24"/>
      <c r="DQ115" s="24"/>
      <c r="DR115" s="24"/>
      <c r="DT115" s="18">
        <v>111</v>
      </c>
      <c r="DU115" s="34">
        <f t="shared" si="50"/>
        <v>111</v>
      </c>
      <c r="DV115" s="34">
        <f t="shared" si="47"/>
        <v>111</v>
      </c>
      <c r="DW115" s="17"/>
      <c r="DX115" s="18">
        <v>1</v>
      </c>
      <c r="DY115" s="18"/>
      <c r="DZ115" s="18"/>
      <c r="EA115" s="17"/>
      <c r="EB115" s="18">
        <v>106</v>
      </c>
      <c r="EC115" s="17"/>
      <c r="ED115" s="18">
        <f t="shared" si="48"/>
        <v>111</v>
      </c>
      <c r="EE115" s="18" t="str">
        <f t="shared" si="49"/>
        <v>(111)</v>
      </c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15.75" customHeight="1">
      <c r="A116" s="30" t="str">
        <f t="shared" si="26"/>
        <v>112(112)</v>
      </c>
      <c r="B116" s="44" t="s">
        <v>82</v>
      </c>
      <c r="C116" s="49" t="s">
        <v>41</v>
      </c>
      <c r="D116" s="41">
        <f t="shared" si="39"/>
        <v>62.11764705882353</v>
      </c>
      <c r="F116" s="25">
        <f t="shared" si="40"/>
        <v>17</v>
      </c>
      <c r="G116" s="15">
        <f t="shared" si="41"/>
        <v>1056</v>
      </c>
      <c r="I116" s="25">
        <f t="shared" si="42"/>
        <v>3</v>
      </c>
      <c r="J116" s="25">
        <f t="shared" si="43"/>
        <v>3</v>
      </c>
      <c r="K116" s="25">
        <f t="shared" si="44"/>
        <v>3</v>
      </c>
      <c r="L116" s="25">
        <f t="shared" si="45"/>
        <v>8</v>
      </c>
      <c r="M116" s="61">
        <f t="shared" si="46"/>
        <v>0.35294117647058826</v>
      </c>
      <c r="N116" s="52">
        <v>42</v>
      </c>
      <c r="O116" s="52">
        <v>40</v>
      </c>
      <c r="P116" s="52">
        <v>49</v>
      </c>
      <c r="Q116" s="52">
        <v>63</v>
      </c>
      <c r="R116" s="52">
        <v>81</v>
      </c>
      <c r="S116" s="52">
        <v>67</v>
      </c>
      <c r="T116" s="52">
        <v>70</v>
      </c>
      <c r="U116" s="52">
        <v>51</v>
      </c>
      <c r="V116" s="52">
        <v>33</v>
      </c>
      <c r="W116" s="52">
        <v>68</v>
      </c>
      <c r="X116" s="52">
        <v>46</v>
      </c>
      <c r="Y116" s="52">
        <v>42</v>
      </c>
      <c r="Z116" s="52">
        <v>111</v>
      </c>
      <c r="AA116" s="52">
        <v>83</v>
      </c>
      <c r="AB116" s="52">
        <v>57</v>
      </c>
      <c r="AC116" s="52">
        <v>49</v>
      </c>
      <c r="AD116" s="52">
        <v>104</v>
      </c>
      <c r="AE116" s="52"/>
      <c r="AF116" s="52"/>
      <c r="AG116" s="52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18"/>
      <c r="BQ116" s="25">
        <v>-2</v>
      </c>
      <c r="BR116" s="25">
        <v>1</v>
      </c>
      <c r="BS116" s="25">
        <v>-1</v>
      </c>
      <c r="BT116" s="25">
        <v>-2</v>
      </c>
      <c r="BU116" s="25">
        <v>-1</v>
      </c>
      <c r="BV116" s="25">
        <v>-1</v>
      </c>
      <c r="BW116" s="25">
        <v>2</v>
      </c>
      <c r="BX116" s="25">
        <v>-1</v>
      </c>
      <c r="BY116" s="25">
        <v>-1</v>
      </c>
      <c r="BZ116" s="25">
        <v>2</v>
      </c>
      <c r="CA116" s="25">
        <v>-1</v>
      </c>
      <c r="CB116" s="25">
        <v>-1</v>
      </c>
      <c r="CC116" s="25">
        <v>2</v>
      </c>
      <c r="CD116" s="25">
        <v>1</v>
      </c>
      <c r="CE116" s="25">
        <v>-1</v>
      </c>
      <c r="CF116" s="25">
        <v>-2</v>
      </c>
      <c r="CG116" s="25">
        <v>1</v>
      </c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18"/>
      <c r="DT116" s="18">
        <v>112</v>
      </c>
      <c r="DU116" s="34">
        <f t="shared" si="50"/>
        <v>112</v>
      </c>
      <c r="DV116" s="34">
        <f t="shared" si="47"/>
        <v>112</v>
      </c>
      <c r="DW116" s="17"/>
      <c r="DX116" s="18">
        <v>1</v>
      </c>
      <c r="DY116" s="18"/>
      <c r="DZ116" s="18"/>
      <c r="EA116" s="17"/>
      <c r="EB116" s="18">
        <v>107</v>
      </c>
      <c r="EC116" s="17"/>
      <c r="ED116" s="18">
        <f t="shared" si="48"/>
        <v>112</v>
      </c>
      <c r="EE116" s="18" t="str">
        <f t="shared" si="49"/>
        <v>(112)</v>
      </c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5.75" customHeight="1">
      <c r="A117" s="30" t="str">
        <f t="shared" si="26"/>
        <v>113(113)</v>
      </c>
      <c r="B117" s="44" t="s">
        <v>256</v>
      </c>
      <c r="C117" s="49" t="s">
        <v>37</v>
      </c>
      <c r="D117" s="41">
        <f t="shared" si="39"/>
        <v>62</v>
      </c>
      <c r="F117" s="25">
        <f t="shared" si="40"/>
        <v>6</v>
      </c>
      <c r="G117" s="15">
        <f t="shared" si="41"/>
        <v>372</v>
      </c>
      <c r="I117" s="25">
        <f t="shared" si="42"/>
        <v>2</v>
      </c>
      <c r="J117" s="25">
        <f t="shared" si="43"/>
        <v>0</v>
      </c>
      <c r="K117" s="25">
        <f t="shared" si="44"/>
        <v>2</v>
      </c>
      <c r="L117" s="25">
        <f t="shared" si="45"/>
        <v>2</v>
      </c>
      <c r="M117" s="61">
        <f t="shared" si="46"/>
        <v>0.6666666666666666</v>
      </c>
      <c r="N117" s="52">
        <v>57</v>
      </c>
      <c r="O117" s="52">
        <v>90</v>
      </c>
      <c r="P117" s="52">
        <v>93</v>
      </c>
      <c r="Q117" s="52">
        <v>62</v>
      </c>
      <c r="R117" s="52">
        <v>54</v>
      </c>
      <c r="S117" s="52">
        <v>16</v>
      </c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18"/>
      <c r="BQ117" s="25">
        <v>2</v>
      </c>
      <c r="BR117" s="25">
        <v>1</v>
      </c>
      <c r="BS117" s="25">
        <v>1</v>
      </c>
      <c r="BT117" s="25">
        <v>2</v>
      </c>
      <c r="BU117" s="25">
        <v>-1</v>
      </c>
      <c r="BV117" s="25">
        <v>-1</v>
      </c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18"/>
      <c r="DT117" s="18">
        <v>113</v>
      </c>
      <c r="DU117" s="34">
        <f t="shared" si="50"/>
        <v>113</v>
      </c>
      <c r="DV117" s="34">
        <f t="shared" si="47"/>
        <v>113</v>
      </c>
      <c r="DW117" s="17"/>
      <c r="DX117" s="18">
        <v>1</v>
      </c>
      <c r="DY117" s="18"/>
      <c r="DZ117" s="18"/>
      <c r="EA117" s="17"/>
      <c r="EB117" s="18">
        <v>108</v>
      </c>
      <c r="EC117" s="17"/>
      <c r="ED117" s="18">
        <f t="shared" si="48"/>
        <v>113</v>
      </c>
      <c r="EE117" s="18" t="str">
        <f t="shared" si="49"/>
        <v>(113)</v>
      </c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135" ht="15.75" customHeight="1">
      <c r="A118" s="30" t="str">
        <f t="shared" si="26"/>
        <v>114(114)</v>
      </c>
      <c r="B118" s="44" t="s">
        <v>83</v>
      </c>
      <c r="C118" s="49" t="s">
        <v>41</v>
      </c>
      <c r="D118" s="41">
        <f t="shared" si="39"/>
        <v>61.5</v>
      </c>
      <c r="F118" s="25">
        <f t="shared" si="40"/>
        <v>2</v>
      </c>
      <c r="G118" s="15">
        <f t="shared" si="41"/>
        <v>123</v>
      </c>
      <c r="I118" s="25">
        <f t="shared" si="42"/>
        <v>0</v>
      </c>
      <c r="J118" s="25">
        <f t="shared" si="43"/>
        <v>1</v>
      </c>
      <c r="K118" s="25">
        <f t="shared" si="44"/>
        <v>0</v>
      </c>
      <c r="L118" s="25">
        <f t="shared" si="45"/>
        <v>1</v>
      </c>
      <c r="M118" s="61">
        <f t="shared" si="46"/>
        <v>0</v>
      </c>
      <c r="N118" s="52">
        <v>56</v>
      </c>
      <c r="O118" s="52">
        <v>67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18"/>
      <c r="BQ118" s="25">
        <v>-2</v>
      </c>
      <c r="BR118" s="25">
        <v>-1</v>
      </c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18"/>
      <c r="DT118" s="18">
        <v>114</v>
      </c>
      <c r="DU118" s="34">
        <f t="shared" si="50"/>
        <v>114</v>
      </c>
      <c r="DV118" s="34">
        <f t="shared" si="47"/>
        <v>114</v>
      </c>
      <c r="DX118" s="18">
        <v>1</v>
      </c>
      <c r="EB118" s="18">
        <v>109</v>
      </c>
      <c r="ED118" s="18">
        <f t="shared" si="48"/>
        <v>114</v>
      </c>
      <c r="EE118" s="18" t="str">
        <f t="shared" si="49"/>
        <v>(114)</v>
      </c>
    </row>
    <row r="119" spans="1:135" ht="15.75" customHeight="1">
      <c r="A119" s="30" t="str">
        <f t="shared" si="26"/>
        <v>115(115)</v>
      </c>
      <c r="B119" s="44" t="s">
        <v>58</v>
      </c>
      <c r="C119" s="49" t="s">
        <v>39</v>
      </c>
      <c r="D119" s="41">
        <f t="shared" si="39"/>
        <v>61</v>
      </c>
      <c r="F119" s="25">
        <f t="shared" si="40"/>
        <v>5</v>
      </c>
      <c r="G119" s="15">
        <f t="shared" si="41"/>
        <v>305</v>
      </c>
      <c r="I119" s="25">
        <f t="shared" si="42"/>
        <v>0</v>
      </c>
      <c r="J119" s="25">
        <f t="shared" si="43"/>
        <v>2</v>
      </c>
      <c r="K119" s="25">
        <f t="shared" si="44"/>
        <v>0</v>
      </c>
      <c r="L119" s="25">
        <f t="shared" si="45"/>
        <v>3</v>
      </c>
      <c r="M119" s="61">
        <f t="shared" si="46"/>
        <v>0</v>
      </c>
      <c r="N119" s="52">
        <v>40</v>
      </c>
      <c r="O119" s="52">
        <v>54</v>
      </c>
      <c r="P119" s="52">
        <v>60</v>
      </c>
      <c r="Q119" s="52">
        <v>73</v>
      </c>
      <c r="R119" s="52">
        <v>78</v>
      </c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18"/>
      <c r="BQ119" s="25">
        <v>-2</v>
      </c>
      <c r="BR119" s="25">
        <v>-1</v>
      </c>
      <c r="BS119" s="25">
        <v>-1</v>
      </c>
      <c r="BT119" s="25">
        <v>-2</v>
      </c>
      <c r="BU119" s="25">
        <v>-1</v>
      </c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18"/>
      <c r="DT119" s="18">
        <v>115</v>
      </c>
      <c r="DU119" s="34">
        <f t="shared" si="50"/>
        <v>115</v>
      </c>
      <c r="DV119" s="34">
        <f t="shared" si="47"/>
        <v>115</v>
      </c>
      <c r="DX119" s="53">
        <v>1</v>
      </c>
      <c r="EB119" s="18">
        <v>112</v>
      </c>
      <c r="ED119" s="18">
        <f t="shared" si="48"/>
        <v>115</v>
      </c>
      <c r="EE119" s="18" t="str">
        <f t="shared" si="49"/>
        <v>(115)</v>
      </c>
    </row>
    <row r="120" spans="1:135" ht="15.75" customHeight="1">
      <c r="A120" s="30" t="str">
        <f t="shared" si="26"/>
        <v>116(116)</v>
      </c>
      <c r="B120" s="44" t="s">
        <v>108</v>
      </c>
      <c r="C120" s="49" t="s">
        <v>60</v>
      </c>
      <c r="D120" s="41">
        <f t="shared" si="39"/>
        <v>59.6</v>
      </c>
      <c r="F120" s="25">
        <f t="shared" si="40"/>
        <v>5</v>
      </c>
      <c r="G120" s="15">
        <f t="shared" si="41"/>
        <v>298</v>
      </c>
      <c r="I120" s="25">
        <f t="shared" si="42"/>
        <v>0</v>
      </c>
      <c r="J120" s="25">
        <f t="shared" si="43"/>
        <v>2</v>
      </c>
      <c r="K120" s="25">
        <f t="shared" si="44"/>
        <v>0</v>
      </c>
      <c r="L120" s="25">
        <f t="shared" si="45"/>
        <v>3</v>
      </c>
      <c r="M120" s="61">
        <f t="shared" si="46"/>
        <v>0</v>
      </c>
      <c r="N120" s="52">
        <v>45</v>
      </c>
      <c r="O120" s="52">
        <v>65</v>
      </c>
      <c r="P120" s="52">
        <v>50</v>
      </c>
      <c r="Q120" s="52">
        <v>72</v>
      </c>
      <c r="R120" s="52">
        <v>66</v>
      </c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18"/>
      <c r="BQ120" s="25">
        <v>-2</v>
      </c>
      <c r="BR120" s="25">
        <v>-1</v>
      </c>
      <c r="BS120" s="25">
        <v>-2</v>
      </c>
      <c r="BT120" s="25">
        <v>-1</v>
      </c>
      <c r="BU120" s="25">
        <v>-1</v>
      </c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18"/>
      <c r="DT120" s="18">
        <v>116</v>
      </c>
      <c r="DU120" s="34">
        <f t="shared" si="50"/>
        <v>116</v>
      </c>
      <c r="DV120" s="34">
        <f t="shared" si="47"/>
        <v>116</v>
      </c>
      <c r="DX120" s="18">
        <v>1</v>
      </c>
      <c r="EB120" s="18">
        <v>110</v>
      </c>
      <c r="ED120" s="18">
        <f t="shared" si="48"/>
        <v>116</v>
      </c>
      <c r="EE120" s="18" t="str">
        <f t="shared" si="49"/>
        <v>(116)</v>
      </c>
    </row>
    <row r="121" spans="1:135" ht="15.75" customHeight="1">
      <c r="A121" s="30" t="str">
        <f>DU121&amp;EE121</f>
        <v>117(117)</v>
      </c>
      <c r="B121" s="44" t="s">
        <v>93</v>
      </c>
      <c r="C121" s="49" t="s">
        <v>41</v>
      </c>
      <c r="D121" s="41">
        <f t="shared" si="39"/>
        <v>58</v>
      </c>
      <c r="F121" s="25">
        <f t="shared" si="40"/>
        <v>2</v>
      </c>
      <c r="G121" s="15">
        <f t="shared" si="41"/>
        <v>116</v>
      </c>
      <c r="H121" s="17"/>
      <c r="I121" s="25">
        <f t="shared" si="42"/>
        <v>0</v>
      </c>
      <c r="J121" s="25">
        <f t="shared" si="43"/>
        <v>1</v>
      </c>
      <c r="K121" s="25">
        <f t="shared" si="44"/>
        <v>0</v>
      </c>
      <c r="L121" s="25">
        <f t="shared" si="45"/>
        <v>1</v>
      </c>
      <c r="M121" s="61">
        <f t="shared" si="46"/>
        <v>0</v>
      </c>
      <c r="N121" s="25">
        <v>53</v>
      </c>
      <c r="O121" s="25">
        <v>63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Q121" s="25">
        <v>-2</v>
      </c>
      <c r="BR121" s="25">
        <v>-1</v>
      </c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4"/>
      <c r="DL121" s="24"/>
      <c r="DM121" s="24"/>
      <c r="DN121" s="24"/>
      <c r="DO121" s="24"/>
      <c r="DP121" s="24"/>
      <c r="DQ121" s="24"/>
      <c r="DR121" s="24"/>
      <c r="DT121">
        <v>117</v>
      </c>
      <c r="DU121" s="34">
        <f>IF(AND(D121=D120,D121=D119,D121=D118,D121=D117),ROW(113:113),IF(AND(D121=D120,D121=D119,D121=D118),ROW(114:114),IF(AND(D121=D120,D121=D119),ROW(115:115),IF(D121=D120,ROW(116:116),IF(D121&gt;1,ROW(117:117),"-")))))</f>
        <v>117</v>
      </c>
      <c r="DV121" s="34">
        <f>IF(DX121=1,ROW(117:117),"-")</f>
        <v>117</v>
      </c>
      <c r="DX121" s="53">
        <v>1</v>
      </c>
      <c r="EB121" s="18">
        <v>113</v>
      </c>
      <c r="ED121" s="18">
        <f>IF(DX121=1,DU121,IF(DX121="",DU121,""))</f>
        <v>117</v>
      </c>
      <c r="EE121" s="18" t="str">
        <f>IF(DX121=1,"("&amp;DT121&amp;")","("&amp;DV121&amp;")")</f>
        <v>(117)</v>
      </c>
    </row>
    <row r="122" spans="1:135" ht="15.75" customHeight="1">
      <c r="A122" s="30" t="str">
        <f>DU122&amp;EE122</f>
        <v>118(118)</v>
      </c>
      <c r="B122" s="44" t="s">
        <v>259</v>
      </c>
      <c r="C122" s="49" t="s">
        <v>185</v>
      </c>
      <c r="D122" s="41">
        <f t="shared" si="39"/>
        <v>55</v>
      </c>
      <c r="F122" s="25">
        <f t="shared" si="40"/>
        <v>3</v>
      </c>
      <c r="G122" s="15">
        <f t="shared" si="41"/>
        <v>165</v>
      </c>
      <c r="I122" s="25">
        <f t="shared" si="42"/>
        <v>0</v>
      </c>
      <c r="J122" s="25">
        <f t="shared" si="43"/>
        <v>1</v>
      </c>
      <c r="K122" s="25">
        <f t="shared" si="44"/>
        <v>0</v>
      </c>
      <c r="L122" s="25">
        <f t="shared" si="45"/>
        <v>2</v>
      </c>
      <c r="M122" s="61">
        <f t="shared" si="46"/>
        <v>0</v>
      </c>
      <c r="N122" s="52">
        <v>34</v>
      </c>
      <c r="O122" s="52">
        <v>57</v>
      </c>
      <c r="P122" s="52">
        <v>74</v>
      </c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18"/>
      <c r="BQ122" s="25">
        <v>-2</v>
      </c>
      <c r="BR122" s="25">
        <v>-1</v>
      </c>
      <c r="BS122" s="25">
        <v>-1</v>
      </c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18"/>
      <c r="DT122" s="18">
        <v>118</v>
      </c>
      <c r="DU122" s="34">
        <f>IF(AND(D122=D121,D122=D120,D122=D119,D122=D118),ROW(114:114),IF(AND(D122=D121,D122=D120,D122=D119),ROW(115:115),IF(AND(D122=D121,D122=D120),ROW(116:116),IF(D122=D121,ROW(117:117),IF(D122&gt;1,ROW(118:118),"-")))))</f>
        <v>118</v>
      </c>
      <c r="DV122" s="34">
        <f>IF(DX122=1,ROW(118:118),"-")</f>
        <v>118</v>
      </c>
      <c r="DX122" s="53">
        <v>1</v>
      </c>
      <c r="EB122" s="18">
        <v>111</v>
      </c>
      <c r="ED122" s="18">
        <f>IF(DX122=1,DU122,IF(DX122="",DU122,""))</f>
        <v>118</v>
      </c>
      <c r="EE122" s="18" t="str">
        <f>IF(DX122=1,"("&amp;DT122&amp;")","("&amp;DV122&amp;")")</f>
        <v>(118)</v>
      </c>
    </row>
    <row r="123" spans="1:135" ht="15.75" customHeight="1">
      <c r="A123" s="30" t="str">
        <f>DU123&amp;EE123</f>
        <v>119(119)</v>
      </c>
      <c r="B123" s="44" t="s">
        <v>94</v>
      </c>
      <c r="C123" s="49" t="s">
        <v>37</v>
      </c>
      <c r="D123" s="41">
        <f t="shared" si="39"/>
        <v>52.357142857142854</v>
      </c>
      <c r="F123" s="25">
        <f t="shared" si="40"/>
        <v>14</v>
      </c>
      <c r="G123" s="15">
        <f t="shared" si="41"/>
        <v>733</v>
      </c>
      <c r="I123" s="25">
        <f t="shared" si="42"/>
        <v>3</v>
      </c>
      <c r="J123" s="25">
        <f t="shared" si="43"/>
        <v>3</v>
      </c>
      <c r="K123" s="25">
        <f t="shared" si="44"/>
        <v>0</v>
      </c>
      <c r="L123" s="25">
        <f t="shared" si="45"/>
        <v>8</v>
      </c>
      <c r="M123" s="61">
        <f t="shared" si="46"/>
        <v>0.21428571428571427</v>
      </c>
      <c r="N123" s="52">
        <v>64</v>
      </c>
      <c r="O123" s="52">
        <v>91</v>
      </c>
      <c r="P123" s="52">
        <v>68</v>
      </c>
      <c r="Q123" s="52">
        <v>33</v>
      </c>
      <c r="R123" s="52">
        <v>55</v>
      </c>
      <c r="S123" s="52">
        <v>66</v>
      </c>
      <c r="T123" s="52">
        <v>28</v>
      </c>
      <c r="U123" s="52">
        <v>63</v>
      </c>
      <c r="V123" s="52">
        <v>88</v>
      </c>
      <c r="W123" s="52">
        <v>17</v>
      </c>
      <c r="X123" s="52">
        <v>41</v>
      </c>
      <c r="Y123" s="52">
        <v>17</v>
      </c>
      <c r="Z123" s="52">
        <v>29</v>
      </c>
      <c r="AA123" s="52">
        <v>73</v>
      </c>
      <c r="AB123" s="52"/>
      <c r="AC123" s="52"/>
      <c r="AD123" s="52"/>
      <c r="AE123" s="52"/>
      <c r="AF123" s="52"/>
      <c r="AG123" s="52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18"/>
      <c r="BQ123" s="25">
        <v>-2</v>
      </c>
      <c r="BR123" s="25">
        <v>-1</v>
      </c>
      <c r="BS123" s="52">
        <v>-1</v>
      </c>
      <c r="BT123" s="52">
        <v>2</v>
      </c>
      <c r="BU123" s="52">
        <v>-1</v>
      </c>
      <c r="BV123" s="52">
        <v>2</v>
      </c>
      <c r="BW123" s="52">
        <v>-1</v>
      </c>
      <c r="BX123" s="52">
        <v>-2</v>
      </c>
      <c r="BY123" s="52">
        <v>-1</v>
      </c>
      <c r="BZ123" s="52">
        <v>2</v>
      </c>
      <c r="CA123" s="52">
        <v>-1</v>
      </c>
      <c r="CB123" s="25">
        <v>-1</v>
      </c>
      <c r="CC123" s="25">
        <v>-2</v>
      </c>
      <c r="CD123" s="25">
        <v>-1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18"/>
      <c r="DT123" s="18">
        <v>119</v>
      </c>
      <c r="DU123" s="34">
        <f>IF(AND(D123=D122,D123=D121,D123=D120,D123=D119),ROW(115:115),IF(AND(D123=D122,D123=D121,D123=D120),ROW(116:116),IF(AND(D123=D122,D123=D121),ROW(117:117),IF(D123=D122,ROW(118:118),IF(D123&gt;1,ROW(119:119),"-")))))</f>
        <v>119</v>
      </c>
      <c r="DV123" s="34">
        <f>IF(DX123=1,ROW(119:119),"-")</f>
        <v>119</v>
      </c>
      <c r="DX123" s="53">
        <v>1</v>
      </c>
      <c r="EB123" s="18">
        <v>113</v>
      </c>
      <c r="ED123" s="18">
        <f>IF(DX123=1,DU123,IF(DX123="",DU123,""))</f>
        <v>119</v>
      </c>
      <c r="EE123" s="18" t="str">
        <f>IF(DX123=1,"("&amp;DT123&amp;")","("&amp;DV123&amp;")")</f>
        <v>(119)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printOptions/>
  <pageMargins left="0.3937007874015748" right="0.3937007874015748" top="0.5905511811023623" bottom="0.3937007874015748" header="0" footer="0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GK-Tryck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Network</cp:lastModifiedBy>
  <cp:lastPrinted>2010-04-25T20:58:00Z</cp:lastPrinted>
  <dcterms:created xsi:type="dcterms:W3CDTF">2008-03-07T18:34:51Z</dcterms:created>
  <dcterms:modified xsi:type="dcterms:W3CDTF">2010-04-25T20:59:13Z</dcterms:modified>
  <cp:category/>
  <cp:version/>
  <cp:contentType/>
  <cp:contentStatus/>
</cp:coreProperties>
</file>